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kuya\Documents\郁弥フォルダ\4.ブログ\デジタルコンテンツ\簡易ブラケット＆ボルトの強度計算シート\"/>
    </mc:Choice>
  </mc:AlternateContent>
  <xr:revisionPtr revIDLastSave="0" documentId="13_ncr:1_{DB2CC39C-DD8A-4BD0-BE69-72812FE0DABB}" xr6:coauthVersionLast="47" xr6:coauthVersionMax="47" xr10:uidLastSave="{00000000-0000-0000-0000-000000000000}"/>
  <workbookProtection workbookAlgorithmName="SHA-512" workbookHashValue="FkhZNNP/gjgCuPXrgLkZfsVsJT21Nu3amqyO5dx6APEBlrMo8xHxhiBYfDysR3h+CkQAGXCD4Sqfas7WhJo68w==" workbookSaltValue="1ep39P9BxMXnj1Cx7d5PaA==" workbookSpinCount="100000" lockStructure="1"/>
  <bookViews>
    <workbookView xWindow="-110" yWindow="-110" windowWidth="19420" windowHeight="10300" xr2:uid="{00000000-000D-0000-FFFF-FFFF00000000}"/>
  </bookViews>
  <sheets>
    <sheet name="計算シート" sheetId="9" r:id="rId1"/>
    <sheet name="型鋼" sheetId="10" r:id="rId2"/>
    <sheet name="ボルト材質と降伏点一覧" sheetId="11" r:id="rId3"/>
    <sheet name="ボルト有効断面積" sheetId="12" r:id="rId4"/>
    <sheet name="安全率の考え方" sheetId="13" r:id="rId5"/>
  </sheets>
  <definedNames>
    <definedName name="_xlnm.Print_Area" localSheetId="0">計算シート!$A$1:$O$30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0" l="1"/>
  <c r="F19" i="10"/>
  <c r="F22" i="10"/>
  <c r="F21" i="10"/>
  <c r="N28" i="9"/>
  <c r="N27" i="9"/>
  <c r="N25" i="9"/>
  <c r="N11" i="9" l="1"/>
  <c r="N10" i="9" l="1"/>
  <c r="N13" i="9" s="1"/>
  <c r="N29" i="9" l="1"/>
  <c r="N30" i="9" l="1"/>
  <c r="N24" i="9" s="1"/>
  <c r="N12" i="9" l="1"/>
  <c r="N9" i="9" l="1"/>
</calcChain>
</file>

<file path=xl/sharedStrings.xml><?xml version="1.0" encoding="utf-8"?>
<sst xmlns="http://schemas.openxmlformats.org/spreadsheetml/2006/main" count="204" uniqueCount="127">
  <si>
    <t>-</t>
    <phoneticPr fontId="1"/>
  </si>
  <si>
    <t>高さ*幅*厚さ</t>
    <rPh sb="0" eb="1">
      <t>タカ</t>
    </rPh>
    <rPh sb="3" eb="4">
      <t>ハバ</t>
    </rPh>
    <rPh sb="5" eb="6">
      <t>アツ</t>
    </rPh>
    <phoneticPr fontId="1"/>
  </si>
  <si>
    <t>定尺m</t>
    <rPh sb="0" eb="2">
      <t>テイジャク</t>
    </rPh>
    <phoneticPr fontId="1"/>
  </si>
  <si>
    <t>重量kg/6m</t>
    <rPh sb="0" eb="2">
      <t>ジュウリョウ</t>
    </rPh>
    <phoneticPr fontId="1"/>
  </si>
  <si>
    <t>重量kg/m</t>
    <rPh sb="0" eb="2">
      <t>ジュウリョウ</t>
    </rPh>
    <phoneticPr fontId="1"/>
  </si>
  <si>
    <t>断面2次モーメントm4</t>
    <rPh sb="0" eb="2">
      <t>ダンメン</t>
    </rPh>
    <rPh sb="3" eb="4">
      <t>ジ</t>
    </rPh>
    <phoneticPr fontId="1"/>
  </si>
  <si>
    <t>断面係数m3</t>
    <rPh sb="0" eb="2">
      <t>ダンメン</t>
    </rPh>
    <rPh sb="2" eb="4">
      <t>ケイスウ</t>
    </rPh>
    <phoneticPr fontId="1"/>
  </si>
  <si>
    <t>引張強さMPa</t>
    <rPh sb="0" eb="2">
      <t>ヒッパリ</t>
    </rPh>
    <rPh sb="2" eb="3">
      <t>ヅヨ</t>
    </rPh>
    <phoneticPr fontId="1"/>
  </si>
  <si>
    <t>SSチャンネル-75*40*5*7</t>
    <phoneticPr fontId="1"/>
  </si>
  <si>
    <t>SSチャンネル-100*50*5*7</t>
    <phoneticPr fontId="1"/>
  </si>
  <si>
    <t>SSチャンネル-125*65*6*8</t>
    <phoneticPr fontId="1"/>
  </si>
  <si>
    <t>SSチャンネル-150*75*6.5*10</t>
    <phoneticPr fontId="1"/>
  </si>
  <si>
    <t>SSチャンネル-200*80*7.5*11</t>
    <phoneticPr fontId="1"/>
  </si>
  <si>
    <t>SSチャンネル-200*90*8*13.5</t>
    <phoneticPr fontId="1"/>
  </si>
  <si>
    <t>SSチャンネル-250*90*9*13</t>
    <phoneticPr fontId="1"/>
  </si>
  <si>
    <t>SSチャンネル-250*90*11*14.5</t>
    <phoneticPr fontId="1"/>
  </si>
  <si>
    <t>SSチャンネル-300*90*9*13</t>
    <phoneticPr fontId="1"/>
  </si>
  <si>
    <t>SSチャンネル-300*90*10*15.5</t>
    <phoneticPr fontId="1"/>
  </si>
  <si>
    <t>SSチャンネル-300*90*12*16</t>
    <phoneticPr fontId="1"/>
  </si>
  <si>
    <t>SSチャンネル-380*100*10.5*16</t>
    <phoneticPr fontId="1"/>
  </si>
  <si>
    <t>SSチャンネル-150*75*9*12.5</t>
    <phoneticPr fontId="1"/>
  </si>
  <si>
    <t>SSチャンネル-180*75*7*10.5</t>
    <phoneticPr fontId="1"/>
  </si>
  <si>
    <t>SSチャンネル-380*100*13*16.5</t>
    <phoneticPr fontId="1"/>
  </si>
  <si>
    <t>安全率</t>
    <rPh sb="0" eb="2">
      <t>アンゼン</t>
    </rPh>
    <rPh sb="2" eb="3">
      <t>リツ</t>
    </rPh>
    <phoneticPr fontId="1"/>
  </si>
  <si>
    <t>サイズ</t>
    <phoneticPr fontId="1"/>
  </si>
  <si>
    <t>サイズ</t>
    <phoneticPr fontId="1"/>
  </si>
  <si>
    <t>M6</t>
    <phoneticPr fontId="1"/>
  </si>
  <si>
    <t>M8</t>
    <phoneticPr fontId="1"/>
  </si>
  <si>
    <t>M10</t>
    <phoneticPr fontId="1"/>
  </si>
  <si>
    <t>M12</t>
    <phoneticPr fontId="1"/>
  </si>
  <si>
    <t>M16</t>
    <phoneticPr fontId="1"/>
  </si>
  <si>
    <t>M20</t>
    <phoneticPr fontId="1"/>
  </si>
  <si>
    <t>M24</t>
    <phoneticPr fontId="1"/>
  </si>
  <si>
    <t>M30</t>
    <phoneticPr fontId="1"/>
  </si>
  <si>
    <t>M36</t>
    <phoneticPr fontId="1"/>
  </si>
  <si>
    <t>強度区分</t>
    <rPh sb="0" eb="2">
      <t>キョウド</t>
    </rPh>
    <rPh sb="2" eb="4">
      <t>クブン</t>
    </rPh>
    <phoneticPr fontId="1"/>
  </si>
  <si>
    <r>
      <t>断面積mm</t>
    </r>
    <r>
      <rPr>
        <vertAlign val="superscript"/>
        <sz val="11"/>
        <color theme="1"/>
        <rFont val="游ゴシック"/>
        <family val="3"/>
        <charset val="128"/>
        <scheme val="minor"/>
      </rPr>
      <t>2</t>
    </r>
    <rPh sb="0" eb="3">
      <t>ダンメンセキ</t>
    </rPh>
    <phoneticPr fontId="1"/>
  </si>
  <si>
    <t>安全率</t>
    <rPh sb="0" eb="2">
      <t>アンゼン</t>
    </rPh>
    <rPh sb="2" eb="3">
      <t>リツ</t>
    </rPh>
    <phoneticPr fontId="1"/>
  </si>
  <si>
    <t>SS-H鋼-100*100*6*8</t>
    <rPh sb="4" eb="5">
      <t>ハガネ</t>
    </rPh>
    <phoneticPr fontId="1"/>
  </si>
  <si>
    <t>SS-H鋼-125*125*6.5*9</t>
    <rPh sb="4" eb="5">
      <t>ハガネ</t>
    </rPh>
    <phoneticPr fontId="1"/>
  </si>
  <si>
    <t>SS-H鋼-150*150*7*10</t>
    <rPh sb="4" eb="5">
      <t>ハガネ</t>
    </rPh>
    <phoneticPr fontId="1"/>
  </si>
  <si>
    <t>SS-H鋼-200*200*8*12</t>
    <rPh sb="4" eb="5">
      <t>ハガネ</t>
    </rPh>
    <phoneticPr fontId="1"/>
  </si>
  <si>
    <t>SS-H鋼-250*250*9*14</t>
    <rPh sb="4" eb="5">
      <t>ハガネ</t>
    </rPh>
    <phoneticPr fontId="1"/>
  </si>
  <si>
    <t>P</t>
    <phoneticPr fontId="1"/>
  </si>
  <si>
    <t>m</t>
    <phoneticPr fontId="1"/>
  </si>
  <si>
    <t>L</t>
    <phoneticPr fontId="1"/>
  </si>
  <si>
    <t>荷重</t>
    <rPh sb="0" eb="2">
      <t>カジュウ</t>
    </rPh>
    <phoneticPr fontId="1"/>
  </si>
  <si>
    <t>-</t>
    <phoneticPr fontId="1"/>
  </si>
  <si>
    <t>作用点位置</t>
    <rPh sb="0" eb="3">
      <t>サヨウテン</t>
    </rPh>
    <rPh sb="3" eb="5">
      <t>イチ</t>
    </rPh>
    <phoneticPr fontId="1"/>
  </si>
  <si>
    <t>ﾌﾞﾗｹｯﾄ材質-寸法</t>
    <rPh sb="6" eb="8">
      <t>ザイシツ</t>
    </rPh>
    <rPh sb="9" eb="11">
      <t>スンポウ</t>
    </rPh>
    <phoneticPr fontId="1"/>
  </si>
  <si>
    <t>ﾌﾞﾗｹｯﾄ強度</t>
    <rPh sb="6" eb="8">
      <t>キョウド</t>
    </rPh>
    <phoneticPr fontId="1"/>
  </si>
  <si>
    <t>断面係数</t>
    <rPh sb="0" eb="2">
      <t>ダンメン</t>
    </rPh>
    <rPh sb="2" eb="4">
      <t>ケイスウ</t>
    </rPh>
    <phoneticPr fontId="1"/>
  </si>
  <si>
    <t>Z</t>
    <phoneticPr fontId="1"/>
  </si>
  <si>
    <t>引張強さ</t>
    <rPh sb="0" eb="2">
      <t>ヒッパリ</t>
    </rPh>
    <rPh sb="2" eb="3">
      <t>ヅヨ</t>
    </rPh>
    <phoneticPr fontId="1"/>
  </si>
  <si>
    <r>
      <t>σ</t>
    </r>
    <r>
      <rPr>
        <vertAlign val="subscript"/>
        <sz val="11"/>
        <color theme="1"/>
        <rFont val="游ゴシック"/>
        <family val="3"/>
        <charset val="128"/>
        <scheme val="minor"/>
      </rPr>
      <t>T</t>
    </r>
    <phoneticPr fontId="1"/>
  </si>
  <si>
    <t>MPa</t>
    <phoneticPr fontId="1"/>
  </si>
  <si>
    <r>
      <t>σ</t>
    </r>
    <r>
      <rPr>
        <vertAlign val="subscript"/>
        <sz val="11"/>
        <color theme="1"/>
        <rFont val="游ゴシック"/>
        <family val="3"/>
        <charset val="128"/>
        <scheme val="minor"/>
      </rPr>
      <t>M</t>
    </r>
    <phoneticPr fontId="1"/>
  </si>
  <si>
    <t>許容応力</t>
    <rPh sb="0" eb="2">
      <t>キョヨウ</t>
    </rPh>
    <rPh sb="2" eb="4">
      <t>オウリョク</t>
    </rPh>
    <phoneticPr fontId="1"/>
  </si>
  <si>
    <t>曲げ応力</t>
    <rPh sb="0" eb="1">
      <t>マ</t>
    </rPh>
    <rPh sb="2" eb="4">
      <t>オウリョク</t>
    </rPh>
    <phoneticPr fontId="1"/>
  </si>
  <si>
    <r>
      <t>F</t>
    </r>
    <r>
      <rPr>
        <vertAlign val="subscript"/>
        <sz val="11"/>
        <color theme="1"/>
        <rFont val="游ゴシック"/>
        <family val="3"/>
        <charset val="128"/>
        <scheme val="minor"/>
      </rPr>
      <t>1</t>
    </r>
    <phoneticPr fontId="1"/>
  </si>
  <si>
    <t>N</t>
    <phoneticPr fontId="1"/>
  </si>
  <si>
    <t>-</t>
    <phoneticPr fontId="1"/>
  </si>
  <si>
    <r>
      <t>ℓ</t>
    </r>
    <r>
      <rPr>
        <vertAlign val="subscript"/>
        <sz val="11"/>
        <color theme="1"/>
        <rFont val="游ゴシック"/>
        <family val="3"/>
        <charset val="128"/>
        <scheme val="minor"/>
      </rPr>
      <t>1</t>
    </r>
    <phoneticPr fontId="1"/>
  </si>
  <si>
    <t>m</t>
    <phoneticPr fontId="1"/>
  </si>
  <si>
    <r>
      <t>ℓ</t>
    </r>
    <r>
      <rPr>
        <vertAlign val="subscript"/>
        <sz val="11"/>
        <color theme="1"/>
        <rFont val="游ゴシック"/>
        <family val="3"/>
        <charset val="128"/>
        <scheme val="minor"/>
      </rPr>
      <t>2</t>
    </r>
    <phoneticPr fontId="1"/>
  </si>
  <si>
    <t>ボルト列数</t>
    <rPh sb="3" eb="5">
      <t>レツスウ</t>
    </rPh>
    <phoneticPr fontId="1"/>
  </si>
  <si>
    <t>ボルト縦本数</t>
    <rPh sb="3" eb="4">
      <t>タテ</t>
    </rPh>
    <rPh sb="4" eb="6">
      <t>ホンスウ</t>
    </rPh>
    <phoneticPr fontId="1"/>
  </si>
  <si>
    <t>Y</t>
    <phoneticPr fontId="1"/>
  </si>
  <si>
    <t>X</t>
    <phoneticPr fontId="1"/>
  </si>
  <si>
    <t>ボルト位置</t>
    <rPh sb="3" eb="5">
      <t>イチ</t>
    </rPh>
    <phoneticPr fontId="1"/>
  </si>
  <si>
    <t>本</t>
    <rPh sb="0" eb="1">
      <t>ホン</t>
    </rPh>
    <phoneticPr fontId="1"/>
  </si>
  <si>
    <t>列</t>
    <rPh sb="0" eb="1">
      <t>レツ</t>
    </rPh>
    <phoneticPr fontId="1"/>
  </si>
  <si>
    <t>ボルト強度</t>
    <rPh sb="3" eb="5">
      <t>キョウド</t>
    </rPh>
    <phoneticPr fontId="1"/>
  </si>
  <si>
    <t>A</t>
    <phoneticPr fontId="1"/>
  </si>
  <si>
    <t>作成者</t>
    <rPh sb="0" eb="3">
      <t>サクセイシャ</t>
    </rPh>
    <phoneticPr fontId="1"/>
  </si>
  <si>
    <t>日付</t>
    <rPh sb="0" eb="2">
      <t>ヒヅケ</t>
    </rPh>
    <phoneticPr fontId="1"/>
  </si>
  <si>
    <t>件名：</t>
    <rPh sb="0" eb="2">
      <t>ケンメイ</t>
    </rPh>
    <phoneticPr fontId="1"/>
  </si>
  <si>
    <t>材料</t>
  </si>
  <si>
    <t>静荷重</t>
  </si>
  <si>
    <t>繰り返し荷重（片振）</t>
  </si>
  <si>
    <t>繰り返し荷重（両振）</t>
  </si>
  <si>
    <t>衝撃荷重</t>
  </si>
  <si>
    <t>鋳鉄</t>
  </si>
  <si>
    <t>軟鋼</t>
  </si>
  <si>
    <t>鋳鋼</t>
  </si>
  <si>
    <t>銅</t>
  </si>
  <si>
    <t>木材</t>
  </si>
  <si>
    <t>kg</t>
    <phoneticPr fontId="1"/>
  </si>
  <si>
    <t>安全率の考え方</t>
    <rPh sb="0" eb="3">
      <t>アンゼンリツ</t>
    </rPh>
    <rPh sb="4" eb="5">
      <t>カンガ</t>
    </rPh>
    <rPh sb="6" eb="7">
      <t>カタ</t>
    </rPh>
    <phoneticPr fontId="1"/>
  </si>
  <si>
    <t>ボルト材質と降伏点</t>
    <rPh sb="3" eb="5">
      <t>ザイシツ</t>
    </rPh>
    <rPh sb="6" eb="9">
      <t>コウフクテン</t>
    </rPh>
    <phoneticPr fontId="1"/>
  </si>
  <si>
    <t>強度区分</t>
    <phoneticPr fontId="1"/>
  </si>
  <si>
    <t>材質例</t>
    <phoneticPr fontId="1"/>
  </si>
  <si>
    <t>引張強さ[N/mm2]</t>
    <phoneticPr fontId="1"/>
  </si>
  <si>
    <t>下降伏点or0.2%耐力[N/mm2]</t>
    <phoneticPr fontId="1"/>
  </si>
  <si>
    <t>普通鋼、炭素鋼、SS400、S20Cなど</t>
  </si>
  <si>
    <t>炭素鋼、普通鋼SS400相当、SWRCH6R、SWRCH材</t>
  </si>
  <si>
    <t>炭素鋼、S45C、S25Cなど</t>
  </si>
  <si>
    <t>炭素鋼</t>
  </si>
  <si>
    <t>炭素鋼、S45C、SCM432</t>
  </si>
  <si>
    <t>8.8(d≦16)</t>
  </si>
  <si>
    <t>炭素鋼（焼入れ・焼戻し、合金元素で強化したもの）、S45C、SWRCH38K（熱処理で強化したもの）など</t>
  </si>
  <si>
    <t>8.8(16＜d)</t>
  </si>
  <si>
    <t>ボルトの有効断面積</t>
    <rPh sb="4" eb="9">
      <t>ユウコウダンメンセキ</t>
    </rPh>
    <phoneticPr fontId="1"/>
  </si>
  <si>
    <t>有効断面積</t>
    <rPh sb="0" eb="2">
      <t>ユウコウ</t>
    </rPh>
    <rPh sb="2" eb="5">
      <t>ダンメンセキ</t>
    </rPh>
    <phoneticPr fontId="1"/>
  </si>
  <si>
    <r>
      <t>m</t>
    </r>
    <r>
      <rPr>
        <vertAlign val="superscript"/>
        <sz val="11"/>
        <color theme="1"/>
        <rFont val="游ゴシック"/>
        <family val="3"/>
        <charset val="128"/>
        <scheme val="minor"/>
      </rPr>
      <t>3</t>
    </r>
    <phoneticPr fontId="1"/>
  </si>
  <si>
    <r>
      <t>σ</t>
    </r>
    <r>
      <rPr>
        <vertAlign val="subscript"/>
        <sz val="11"/>
        <color theme="1"/>
        <rFont val="游ゴシック"/>
        <family val="3"/>
        <charset val="128"/>
        <scheme val="minor"/>
      </rPr>
      <t>a</t>
    </r>
    <phoneticPr fontId="1"/>
  </si>
  <si>
    <r>
      <t>σ</t>
    </r>
    <r>
      <rPr>
        <vertAlign val="subscript"/>
        <sz val="11"/>
        <color theme="1"/>
        <rFont val="游ゴシック"/>
        <family val="3"/>
        <charset val="128"/>
        <scheme val="minor"/>
      </rPr>
      <t>t</t>
    </r>
    <phoneticPr fontId="1"/>
  </si>
  <si>
    <t>ボルトにかかる応力</t>
    <rPh sb="7" eb="9">
      <t>オウリョク</t>
    </rPh>
    <phoneticPr fontId="1"/>
  </si>
  <si>
    <r>
      <t>σ</t>
    </r>
    <r>
      <rPr>
        <vertAlign val="subscript"/>
        <sz val="11"/>
        <color theme="1"/>
        <rFont val="游ゴシック"/>
        <family val="3"/>
        <charset val="128"/>
        <scheme val="minor"/>
      </rPr>
      <t>bolt</t>
    </r>
    <phoneticPr fontId="1"/>
  </si>
  <si>
    <r>
      <t>mm</t>
    </r>
    <r>
      <rPr>
        <vertAlign val="superscript"/>
        <sz val="11"/>
        <color theme="1"/>
        <rFont val="游ゴシック"/>
        <family val="3"/>
        <charset val="128"/>
        <scheme val="minor"/>
      </rPr>
      <t>2</t>
    </r>
    <phoneticPr fontId="1"/>
  </si>
  <si>
    <t>ブラケットの強度計算</t>
    <rPh sb="6" eb="8">
      <t>キョウド</t>
    </rPh>
    <rPh sb="8" eb="10">
      <t>ケイサン</t>
    </rPh>
    <phoneticPr fontId="1"/>
  </si>
  <si>
    <t>ボルトの強度計算</t>
    <rPh sb="4" eb="6">
      <t>キョウド</t>
    </rPh>
    <rPh sb="6" eb="8">
      <t>ケイサン</t>
    </rPh>
    <phoneticPr fontId="1"/>
  </si>
  <si>
    <t>簡易ブラケット＆ボルトの強度計算シート</t>
    <rPh sb="0" eb="2">
      <t>カンイ</t>
    </rPh>
    <rPh sb="12" eb="14">
      <t>キョウド</t>
    </rPh>
    <rPh sb="14" eb="16">
      <t>ケイサン</t>
    </rPh>
    <phoneticPr fontId="1"/>
  </si>
  <si>
    <t>材質-型鋼種類-サイズと断面係数一覧</t>
    <rPh sb="0" eb="2">
      <t>ザイシツ</t>
    </rPh>
    <rPh sb="3" eb="5">
      <t>カタコウ</t>
    </rPh>
    <rPh sb="5" eb="7">
      <t>シュルイ</t>
    </rPh>
    <rPh sb="12" eb="16">
      <t>ダンメンケイスウ</t>
    </rPh>
    <rPh sb="16" eb="18">
      <t>イチラン</t>
    </rPh>
    <phoneticPr fontId="1"/>
  </si>
  <si>
    <t>引張強さ</t>
    <rPh sb="0" eb="3">
      <t>ヒッパリヅヨ</t>
    </rPh>
    <phoneticPr fontId="1"/>
  </si>
  <si>
    <r>
      <t>σ</t>
    </r>
    <r>
      <rPr>
        <vertAlign val="subscript"/>
        <sz val="11"/>
        <color theme="1"/>
        <rFont val="游ゴシック"/>
        <family val="3"/>
        <charset val="128"/>
        <scheme val="minor"/>
      </rPr>
      <t>A</t>
    </r>
    <phoneticPr fontId="1"/>
  </si>
  <si>
    <r>
      <t>S</t>
    </r>
    <r>
      <rPr>
        <vertAlign val="subscript"/>
        <sz val="11"/>
        <color theme="1"/>
        <rFont val="游ゴシック"/>
        <family val="3"/>
        <charset val="128"/>
        <scheme val="minor"/>
      </rPr>
      <t>B</t>
    </r>
    <phoneticPr fontId="1"/>
  </si>
  <si>
    <r>
      <t>S</t>
    </r>
    <r>
      <rPr>
        <vertAlign val="subscript"/>
        <sz val="11"/>
        <color theme="1"/>
        <rFont val="游ゴシック"/>
        <family val="3"/>
        <charset val="128"/>
        <scheme val="minor"/>
      </rPr>
      <t>b</t>
    </r>
    <phoneticPr fontId="1"/>
  </si>
  <si>
    <t>※ブラケットの溶接接手効率は考慮されていません。</t>
    <rPh sb="7" eb="9">
      <t>ヨウセツ</t>
    </rPh>
    <rPh sb="9" eb="11">
      <t>ツギテ</t>
    </rPh>
    <rPh sb="11" eb="13">
      <t>コウリツ</t>
    </rPh>
    <rPh sb="14" eb="16">
      <t>コウリョ</t>
    </rPh>
    <phoneticPr fontId="1"/>
  </si>
  <si>
    <t>SSアングル-30*30*3</t>
    <phoneticPr fontId="1"/>
  </si>
  <si>
    <t>SSアングル-50*50*5</t>
    <phoneticPr fontId="1"/>
  </si>
  <si>
    <t>SSアングル-65*65*6</t>
    <phoneticPr fontId="1"/>
  </si>
  <si>
    <t>SSアングル-75*75*6</t>
    <phoneticPr fontId="1"/>
  </si>
  <si>
    <t>SUSの情報はBASICまたはPRO版を</t>
    <rPh sb="4" eb="6">
      <t>ジョウホウ</t>
    </rPh>
    <rPh sb="18" eb="19">
      <t>バン</t>
    </rPh>
    <phoneticPr fontId="1"/>
  </si>
  <si>
    <t>SUS, SCMの情報はBASIC/PRO版を</t>
    <rPh sb="9" eb="11">
      <t>ジョウホウ</t>
    </rPh>
    <rPh sb="21" eb="22">
      <t>バン</t>
    </rPh>
    <phoneticPr fontId="1"/>
  </si>
  <si>
    <t>SSアングル-65*65*6</t>
  </si>
  <si>
    <t>M12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</si>
</sst>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#,##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vertAlign val="subscript"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color rgb="FF333333"/>
      <name val="メイリオ"/>
      <family val="3"/>
      <charset val="128"/>
    </font>
    <font>
      <sz val="10"/>
      <color rgb="FF333333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>
      <alignment vertical="center"/>
    </xf>
    <xf numFmtId="0" fontId="0" fillId="3" borderId="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7" xfId="0" applyFill="1" applyBorder="1">
      <alignment vertical="center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>
      <alignment vertical="center"/>
    </xf>
    <xf numFmtId="0" fontId="0" fillId="3" borderId="6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1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3" borderId="5" xfId="0" applyFill="1" applyBorder="1" applyAlignment="1">
      <alignment vertical="center" shrinkToFit="1"/>
    </xf>
    <xf numFmtId="0" fontId="0" fillId="3" borderId="7" xfId="0" applyFill="1" applyBorder="1" applyAlignment="1">
      <alignment vertical="center" shrinkToFit="1"/>
    </xf>
    <xf numFmtId="0" fontId="4" fillId="0" borderId="0" xfId="0" applyFont="1">
      <alignment vertical="center"/>
    </xf>
    <xf numFmtId="0" fontId="5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6" xfId="0" applyFill="1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2" xfId="0" applyBorder="1" applyAlignment="1">
      <alignment vertical="center" textRotation="90" shrinkToFit="1"/>
    </xf>
    <xf numFmtId="0" fontId="0" fillId="0" borderId="0" xfId="0" applyAlignment="1">
      <alignment vertical="center" textRotation="90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176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1" fontId="0" fillId="0" borderId="1" xfId="0" applyNumberFormat="1" applyBorder="1" applyAlignment="1">
      <alignment horizontal="center" vertical="center" shrinkToFit="1"/>
    </xf>
    <xf numFmtId="0" fontId="0" fillId="3" borderId="6" xfId="0" applyFill="1" applyBorder="1" applyAlignment="1">
      <alignment horizontal="left" vertical="center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177" fontId="0" fillId="2" borderId="2" xfId="0" applyNumberForma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4">
    <dxf>
      <font>
        <b/>
        <i val="0"/>
        <strike val="0"/>
        <color theme="0"/>
      </font>
      <fill>
        <patternFill>
          <bgColor rgb="FF00B05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00B05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shinmeeng.com/designbracketandbolt/" TargetMode="External"/><Relationship Id="rId2" Type="http://schemas.openxmlformats.org/officeDocument/2006/relationships/hyperlink" Target="https://docs.google.com/forms/d/e/1FAIpQLSc-apqU81_rpweF2eq0saie5Y-GFXEIJW3-5WZSt2wnUuet1A/viewform?usp=sf_link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s://shinmeeng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545355</xdr:colOff>
      <xdr:row>4</xdr:row>
      <xdr:rowOff>156881</xdr:rowOff>
    </xdr:from>
    <xdr:ext cx="1229311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テキスト ボックス 4">
              <a:extLst>
                <a:ext uri="{FF2B5EF4-FFF2-40B4-BE49-F238E27FC236}">
                  <a16:creationId xmlns:a16="http://schemas.microsoft.com/office/drawing/2014/main" id="{BC0FEEBC-ECEE-42D6-B5D1-8A53E839E50A}"/>
                </a:ext>
              </a:extLst>
            </xdr:cNvPr>
            <xdr:cNvSpPr txBox="1"/>
          </xdr:nvSpPr>
          <xdr:spPr>
            <a:xfrm>
              <a:off x="3802531" y="1217705"/>
              <a:ext cx="1229311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ja-JP" altLang="en-US" sz="1100" i="1">
                            <a:latin typeface="Cambria Math" panose="02040503050406030204" pitchFamily="18" charset="0"/>
                          </a:rPr>
                          <m:t>𝜎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𝑀</m:t>
                        </m:r>
                      </m:sub>
                    </m:sSub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𝑀</m:t>
                        </m:r>
                      </m:num>
                      <m:den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𝑍</m:t>
                        </m:r>
                      </m:den>
                    </m:f>
                    <m:r>
                      <a:rPr kumimoji="1" lang="en-US" altLang="ja-JP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9.81</m:t>
                        </m:r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𝐿</m:t>
                        </m:r>
                      </m:num>
                      <m:den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𝑍</m:t>
                        </m:r>
                      </m:den>
                    </m:f>
                  </m:oMath>
                </m:oMathPara>
              </a14:m>
              <a:endParaRPr kumimoji="1" lang="en-US" altLang="ja-JP" sz="1100" b="0"/>
            </a:p>
          </xdr:txBody>
        </xdr:sp>
      </mc:Choice>
      <mc:Fallback xmlns="">
        <xdr:sp macro="" textlink="">
          <xdr:nvSpPr>
            <xdr:cNvPr id="5" name="テキスト ボックス 4">
              <a:extLst>
                <a:ext uri="{FF2B5EF4-FFF2-40B4-BE49-F238E27FC236}">
                  <a16:creationId xmlns:a16="http://schemas.microsoft.com/office/drawing/2014/main" id="{BC0FEEBC-ECEE-42D6-B5D1-8A53E839E50A}"/>
                </a:ext>
              </a:extLst>
            </xdr:cNvPr>
            <xdr:cNvSpPr txBox="1"/>
          </xdr:nvSpPr>
          <xdr:spPr>
            <a:xfrm>
              <a:off x="3802531" y="1217705"/>
              <a:ext cx="1229311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kumimoji="1" lang="ja-JP" altLang="en-US" sz="1100" i="0">
                  <a:latin typeface="Cambria Math" panose="02040503050406030204" pitchFamily="18" charset="0"/>
                </a:rPr>
                <a:t>𝜎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_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𝑀=𝑀/𝑍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9.81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𝑃∙𝐿)/𝑍</a:t>
              </a:r>
              <a:endParaRPr kumimoji="1" lang="en-US" altLang="ja-JP" sz="1100" b="0"/>
            </a:p>
          </xdr:txBody>
        </xdr:sp>
      </mc:Fallback>
    </mc:AlternateContent>
    <xdr:clientData/>
  </xdr:oneCellAnchor>
  <xdr:oneCellAnchor>
    <xdr:from>
      <xdr:col>4</xdr:col>
      <xdr:colOff>657300</xdr:colOff>
      <xdr:row>8</xdr:row>
      <xdr:rowOff>146803</xdr:rowOff>
    </xdr:from>
    <xdr:ext cx="506614" cy="3164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23BF67CB-C704-4A6B-B441-A193B037228D}"/>
                </a:ext>
              </a:extLst>
            </xdr:cNvPr>
            <xdr:cNvSpPr txBox="1"/>
          </xdr:nvSpPr>
          <xdr:spPr>
            <a:xfrm>
              <a:off x="3914476" y="2380509"/>
              <a:ext cx="506614" cy="316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ja-JP" altLang="en-US" sz="1100" b="0" i="1">
                            <a:latin typeface="Cambria Math" panose="02040503050406030204" pitchFamily="18" charset="0"/>
                          </a:rPr>
                          <m:t>𝜎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sub>
                    </m:sSub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ja-JP" altLang="en-US" sz="11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𝑇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𝑆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𝐵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kumimoji="1" lang="en-US" altLang="ja-JP" sz="1100" b="0"/>
            </a:p>
          </xdr:txBody>
        </xdr:sp>
      </mc:Choice>
      <mc:Fallback xmlns=""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23BF67CB-C704-4A6B-B441-A193B037228D}"/>
                </a:ext>
              </a:extLst>
            </xdr:cNvPr>
            <xdr:cNvSpPr txBox="1"/>
          </xdr:nvSpPr>
          <xdr:spPr>
            <a:xfrm>
              <a:off x="3914476" y="2380509"/>
              <a:ext cx="506614" cy="316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kumimoji="1" lang="ja-JP" altLang="en-US" sz="1100" b="0" i="0">
                  <a:latin typeface="Cambria Math" panose="02040503050406030204" pitchFamily="18" charset="0"/>
                </a:rPr>
                <a:t>𝜎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_𝐴=</a:t>
              </a:r>
              <a:r>
                <a:rPr kumimoji="1" lang="ja-JP" altLang="en-US" sz="1100" b="0" i="0">
                  <a:latin typeface="Cambria Math" panose="02040503050406030204" pitchFamily="18" charset="0"/>
                </a:rPr>
                <a:t>𝜎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_𝑇/𝑆_𝐵 </a:t>
              </a:r>
              <a:endParaRPr kumimoji="1" lang="en-US" altLang="ja-JP" sz="1100" b="0"/>
            </a:p>
          </xdr:txBody>
        </xdr:sp>
      </mc:Fallback>
    </mc:AlternateContent>
    <xdr:clientData/>
  </xdr:oneCellAnchor>
  <xdr:oneCellAnchor>
    <xdr:from>
      <xdr:col>4</xdr:col>
      <xdr:colOff>577138</xdr:colOff>
      <xdr:row>11</xdr:row>
      <xdr:rowOff>111141</xdr:rowOff>
    </xdr:from>
    <xdr:ext cx="3324885" cy="2360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テキスト ボックス 9">
              <a:extLst>
                <a:ext uri="{FF2B5EF4-FFF2-40B4-BE49-F238E27FC236}">
                  <a16:creationId xmlns:a16="http://schemas.microsoft.com/office/drawing/2014/main" id="{281C5BF3-CFFB-46D4-9895-E4CF768D82BE}"/>
                </a:ext>
              </a:extLst>
            </xdr:cNvPr>
            <xdr:cNvSpPr txBox="1"/>
          </xdr:nvSpPr>
          <xdr:spPr>
            <a:xfrm>
              <a:off x="3834314" y="3062023"/>
              <a:ext cx="3324885" cy="236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ja-JP" altLang="en-US" sz="1100" b="0"/>
                <a:t>曲げ応力</a:t>
              </a:r>
              <a14:m>
                <m:oMath xmlns:m="http://schemas.openxmlformats.org/officeDocument/2006/math">
                  <m:sSub>
                    <m:sSubPr>
                      <m:ctrlP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1" lang="ja-JP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𝜎</m:t>
                      </m:r>
                    </m:e>
                    <m: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</m:t>
                      </m:r>
                    </m:sub>
                  </m:sSub>
                  <m: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kumimoji="1" lang="ja-JP" altLang="en-US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＜</m:t>
                  </m:r>
                  <m: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kumimoji="1" lang="ja-JP" altLang="en-US" sz="1100" b="0"/>
                <a:t>ブラケットの許容応力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ja-JP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𝜎</m:t>
                      </m:r>
                    </m:e>
                    <m:sub>
                      <m:r>
                        <a:rPr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</m:sub>
                  </m:sSub>
                  <m:r>
                    <a:rPr lang="en-US" altLang="ja-JP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 </m:t>
                  </m:r>
                </m:oMath>
              </a14:m>
              <a:r>
                <a:rPr kumimoji="1" lang="ja-JP" altLang="en-US" sz="1100" b="0"/>
                <a:t>であれば</a:t>
              </a:r>
              <a:r>
                <a:rPr kumimoji="1" lang="en-US" altLang="ja-JP" sz="1100" b="0"/>
                <a:t>OK</a:t>
              </a:r>
            </a:p>
          </xdr:txBody>
        </xdr:sp>
      </mc:Choice>
      <mc:Fallback xmlns="">
        <xdr:sp macro="" textlink="">
          <xdr:nvSpPr>
            <xdr:cNvPr id="10" name="テキスト ボックス 9">
              <a:extLst>
                <a:ext uri="{FF2B5EF4-FFF2-40B4-BE49-F238E27FC236}">
                  <a16:creationId xmlns:a16="http://schemas.microsoft.com/office/drawing/2014/main" id="{281C5BF3-CFFB-46D4-9895-E4CF768D82BE}"/>
                </a:ext>
              </a:extLst>
            </xdr:cNvPr>
            <xdr:cNvSpPr txBox="1"/>
          </xdr:nvSpPr>
          <xdr:spPr>
            <a:xfrm>
              <a:off x="3834314" y="3062023"/>
              <a:ext cx="3324885" cy="236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ja-JP" altLang="en-US" sz="1100" b="0"/>
                <a:t>曲げ応力</a:t>
              </a:r>
              <a:r>
                <a:rPr kumimoji="1" lang="ja-JP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𝜎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_𝑀  </a:t>
              </a:r>
              <a:r>
                <a:rPr kumimoji="1" lang="ja-JP" alt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＜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kumimoji="1" lang="ja-JP" altLang="en-US" sz="1100" b="0"/>
                <a:t>ブラケットの許容応力</a:t>
              </a:r>
              <a:r>
                <a:rPr lang="ja-JP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𝜎</a:t>
              </a:r>
              <a:r>
                <a:rPr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_𝐴   </a:t>
              </a:r>
              <a:r>
                <a:rPr kumimoji="1" lang="ja-JP" altLang="en-US" sz="1100" b="0"/>
                <a:t>であれば</a:t>
              </a:r>
              <a:r>
                <a:rPr kumimoji="1" lang="en-US" altLang="ja-JP" sz="1100" b="0"/>
                <a:t>OK</a:t>
              </a:r>
            </a:p>
          </xdr:txBody>
        </xdr:sp>
      </mc:Fallback>
    </mc:AlternateContent>
    <xdr:clientData/>
  </xdr:oneCellAnchor>
  <xdr:oneCellAnchor>
    <xdr:from>
      <xdr:col>6</xdr:col>
      <xdr:colOff>391346</xdr:colOff>
      <xdr:row>4</xdr:row>
      <xdr:rowOff>52673</xdr:rowOff>
    </xdr:from>
    <xdr:ext cx="1946948" cy="203162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テキスト ボックス 10">
              <a:extLst>
                <a:ext uri="{FF2B5EF4-FFF2-40B4-BE49-F238E27FC236}">
                  <a16:creationId xmlns:a16="http://schemas.microsoft.com/office/drawing/2014/main" id="{572E8995-FE60-402C-B8C4-D2CB0FE528B1}"/>
                </a:ext>
              </a:extLst>
            </xdr:cNvPr>
            <xdr:cNvSpPr txBox="1"/>
          </xdr:nvSpPr>
          <xdr:spPr>
            <a:xfrm>
              <a:off x="5277111" y="1113497"/>
              <a:ext cx="1946948" cy="20316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kumimoji="1" lang="en-US" altLang="ja-JP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kumimoji="1" lang="ja-JP" altLang="en-US" sz="1100" b="0" i="1">
                          <a:latin typeface="Cambria Math" panose="02040503050406030204" pitchFamily="18" charset="0"/>
                        </a:rPr>
                        <m:t>𝜎</m:t>
                      </m:r>
                    </m:e>
                    <m:sub>
                      <m:r>
                        <a:rPr kumimoji="1" lang="en-US" altLang="ja-JP" sz="1100" b="0" i="1">
                          <a:latin typeface="Cambria Math" panose="02040503050406030204" pitchFamily="18" charset="0"/>
                        </a:rPr>
                        <m:t>𝑀</m:t>
                      </m:r>
                    </m:sub>
                  </m:sSub>
                </m:oMath>
              </a14:m>
              <a:r>
                <a:rPr kumimoji="1" lang="ja-JP" altLang="en-US" sz="1100" b="0"/>
                <a:t>：曲げ応力（</a:t>
              </a:r>
              <a:r>
                <a:rPr kumimoji="1" lang="en-US" altLang="ja-JP" sz="1100" b="0"/>
                <a:t>MPa</a:t>
              </a:r>
              <a:r>
                <a:rPr kumimoji="1" lang="ja-JP" altLang="en-US" sz="1100" b="0"/>
                <a:t>）</a:t>
              </a:r>
              <a:endParaRPr kumimoji="1" lang="en-US" altLang="ja-JP" sz="1100" b="0"/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𝑀</m:t>
                  </m:r>
                </m:oMath>
              </a14:m>
              <a:r>
                <a:rPr kumimoji="1" lang="ja-JP" altLang="ja-JP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：曲げ</a:t>
              </a:r>
              <a:r>
                <a:rPr kumimoji="1" lang="ja-JP" alt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モーメント</a:t>
              </a:r>
              <a:r>
                <a:rPr kumimoji="1" lang="ja-JP" altLang="ja-JP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（</a:t>
              </a:r>
              <a:r>
                <a:rPr kumimoji="1" lang="en-US" altLang="ja-JP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Nm</a:t>
              </a:r>
              <a:r>
                <a:rPr kumimoji="1" lang="ja-JP" altLang="ja-JP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）</a:t>
              </a:r>
              <a:endParaRPr kumimoji="1" lang="en-US" altLang="ja-JP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lang="en-US" altLang="ja-JP" b="0" i="1">
                      <a:effectLst/>
                      <a:latin typeface="Cambria Math" panose="02040503050406030204" pitchFamily="18" charset="0"/>
                    </a:rPr>
                    <m:t>𝑍</m:t>
                  </m:r>
                </m:oMath>
              </a14:m>
              <a:r>
                <a:rPr lang="ja-JP" altLang="en-US">
                  <a:effectLst/>
                </a:rPr>
                <a:t>：断面係数（</a:t>
              </a:r>
              <a:r>
                <a:rPr lang="en-US" altLang="ja-JP">
                  <a:effectLst/>
                </a:rPr>
                <a:t>m</a:t>
              </a:r>
              <a:r>
                <a:rPr lang="en-US" altLang="ja-JP" baseline="30000">
                  <a:effectLst/>
                </a:rPr>
                <a:t>3</a:t>
              </a:r>
              <a:r>
                <a:rPr lang="ja-JP" altLang="en-US">
                  <a:effectLst/>
                </a:rPr>
                <a:t>）</a:t>
              </a:r>
              <a:endParaRPr lang="ja-JP" altLang="ja-JP">
                <a:effectLst/>
              </a:endParaRPr>
            </a:p>
            <a:p>
              <a14:m>
                <m:oMath xmlns:m="http://schemas.openxmlformats.org/officeDocument/2006/math">
                  <m:r>
                    <a:rPr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𝑃</m:t>
                  </m:r>
                </m:oMath>
              </a14:m>
              <a:r>
                <a:rPr kumimoji="1" lang="ja-JP" altLang="en-US" sz="1100" b="0"/>
                <a:t>：荷重（</a:t>
              </a:r>
              <a:r>
                <a:rPr kumimoji="1" lang="en-US" altLang="ja-JP" sz="1100" b="0"/>
                <a:t>kg</a:t>
              </a:r>
              <a:r>
                <a:rPr kumimoji="1" lang="ja-JP" altLang="en-US" sz="1100" b="0"/>
                <a:t>）</a:t>
              </a:r>
              <a:endParaRPr kumimoji="1" lang="en-US" altLang="ja-JP" sz="1100" b="0"/>
            </a:p>
            <a:p>
              <a14:m>
                <m:oMath xmlns:m="http://schemas.openxmlformats.org/officeDocument/2006/math">
                  <m:r>
                    <a:rPr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𝐿</m:t>
                  </m:r>
                </m:oMath>
              </a14:m>
              <a:r>
                <a:rPr kumimoji="1" lang="ja-JP" altLang="en-US" sz="1100" b="0"/>
                <a:t>：距離（</a:t>
              </a:r>
              <a:r>
                <a:rPr kumimoji="1" lang="en-US" altLang="ja-JP" sz="1100" b="0"/>
                <a:t>m</a:t>
              </a:r>
              <a:r>
                <a:rPr kumimoji="1" lang="ja-JP" altLang="en-US" sz="1100" b="0"/>
                <a:t>）</a:t>
              </a:r>
              <a:endParaRPr kumimoji="1" lang="en-US" altLang="ja-JP" sz="1100" b="0"/>
            </a:p>
            <a:p>
              <a14:m>
                <m:oMath xmlns:m="http://schemas.openxmlformats.org/officeDocument/2006/math">
                  <m:sSub>
                    <m:sSubPr>
                      <m:ctrlPr>
                        <a:rPr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ja-JP" alt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𝜎</m:t>
                      </m:r>
                    </m:e>
                    <m:sub>
                      <m:r>
                        <a:rPr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</m:sub>
                  </m:sSub>
                </m:oMath>
              </a14:m>
              <a:r>
                <a:rPr kumimoji="1" lang="ja-JP" altLang="en-US" sz="1100" b="0"/>
                <a:t>：ブラケットの許容応力</a:t>
              </a:r>
              <a:endParaRPr kumimoji="1" lang="en-US" altLang="ja-JP" sz="1100" b="0"/>
            </a:p>
            <a:p>
              <a14:m>
                <m:oMath xmlns:m="http://schemas.openxmlformats.org/officeDocument/2006/math">
                  <m:sSub>
                    <m:sSubPr>
                      <m:ctrlP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1" lang="ja-JP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𝜎</m:t>
                      </m:r>
                    </m:e>
                    <m: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𝑇</m:t>
                      </m:r>
                    </m:sub>
                  </m:sSub>
                </m:oMath>
              </a14:m>
              <a:r>
                <a:rPr kumimoji="1" lang="ja-JP" altLang="en-US" sz="1100" b="0"/>
                <a:t>：ブラケットの引張強さ</a:t>
              </a:r>
              <a:endParaRPr kumimoji="1" lang="en-US" altLang="ja-JP" sz="1100" b="0"/>
            </a:p>
            <a:p>
              <a14:m>
                <m:oMath xmlns:m="http://schemas.openxmlformats.org/officeDocument/2006/math">
                  <m:sSub>
                    <m:sSubPr>
                      <m:ctrlPr>
                        <a:rPr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𝑆</m:t>
                      </m:r>
                    </m:e>
                    <m:sub>
                      <m:r>
                        <a:rPr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𝐵</m:t>
                      </m:r>
                    </m:sub>
                  </m:sSub>
                </m:oMath>
              </a14:m>
              <a:r>
                <a:rPr kumimoji="1" lang="ja-JP" altLang="en-US" sz="1100" b="0"/>
                <a:t>：ブラケットの安全率</a:t>
              </a:r>
              <a:endParaRPr kumimoji="1" lang="en-US" altLang="ja-JP" sz="1100" b="0"/>
            </a:p>
          </xdr:txBody>
        </xdr:sp>
      </mc:Choice>
      <mc:Fallback xmlns="">
        <xdr:sp macro="" textlink="">
          <xdr:nvSpPr>
            <xdr:cNvPr id="11" name="テキスト ボックス 10">
              <a:extLst>
                <a:ext uri="{FF2B5EF4-FFF2-40B4-BE49-F238E27FC236}">
                  <a16:creationId xmlns:a16="http://schemas.microsoft.com/office/drawing/2014/main" id="{572E8995-FE60-402C-B8C4-D2CB0FE528B1}"/>
                </a:ext>
              </a:extLst>
            </xdr:cNvPr>
            <xdr:cNvSpPr txBox="1"/>
          </xdr:nvSpPr>
          <xdr:spPr>
            <a:xfrm>
              <a:off x="5277111" y="1113497"/>
              <a:ext cx="1946948" cy="20316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kumimoji="1" lang="ja-JP" altLang="en-US" sz="1100" b="0" i="0">
                  <a:latin typeface="Cambria Math" panose="02040503050406030204" pitchFamily="18" charset="0"/>
                </a:rPr>
                <a:t>𝜎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_𝑀</a:t>
              </a:r>
              <a:r>
                <a:rPr kumimoji="1" lang="ja-JP" altLang="en-US" sz="1100" b="0"/>
                <a:t>：曲げ応力（</a:t>
              </a:r>
              <a:r>
                <a:rPr kumimoji="1" lang="en-US" altLang="ja-JP" sz="1100" b="0"/>
                <a:t>MPa</a:t>
              </a:r>
              <a:r>
                <a:rPr kumimoji="1" lang="ja-JP" altLang="en-US" sz="1100" b="0"/>
                <a:t>）</a:t>
              </a:r>
              <a:endParaRPr kumimoji="1" lang="en-US" altLang="ja-JP" sz="1100" b="0"/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𝑀</a:t>
              </a:r>
              <a:r>
                <a:rPr kumimoji="1" lang="ja-JP" altLang="ja-JP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：曲げ</a:t>
              </a:r>
              <a:r>
                <a:rPr kumimoji="1" lang="ja-JP" altLang="en-US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モーメント</a:t>
              </a:r>
              <a:r>
                <a:rPr kumimoji="1" lang="ja-JP" altLang="ja-JP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（</a:t>
              </a:r>
              <a:r>
                <a:rPr kumimoji="1" lang="en-US" altLang="ja-JP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Nm</a:t>
              </a:r>
              <a:r>
                <a:rPr kumimoji="1" lang="ja-JP" altLang="ja-JP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）</a:t>
              </a:r>
              <a:endParaRPr kumimoji="1" lang="en-US" altLang="ja-JP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altLang="ja-JP" b="0" i="0">
                  <a:effectLst/>
                  <a:latin typeface="Cambria Math" panose="02040503050406030204" pitchFamily="18" charset="0"/>
                </a:rPr>
                <a:t>𝑍</a:t>
              </a:r>
              <a:r>
                <a:rPr lang="ja-JP" altLang="en-US">
                  <a:effectLst/>
                </a:rPr>
                <a:t>：断面係数（</a:t>
              </a:r>
              <a:r>
                <a:rPr lang="en-US" altLang="ja-JP">
                  <a:effectLst/>
                </a:rPr>
                <a:t>m</a:t>
              </a:r>
              <a:r>
                <a:rPr lang="en-US" altLang="ja-JP" baseline="30000">
                  <a:effectLst/>
                </a:rPr>
                <a:t>3</a:t>
              </a:r>
              <a:r>
                <a:rPr lang="ja-JP" altLang="en-US">
                  <a:effectLst/>
                </a:rPr>
                <a:t>）</a:t>
              </a:r>
              <a:endParaRPr lang="ja-JP" altLang="ja-JP">
                <a:effectLst/>
              </a:endParaRPr>
            </a:p>
            <a:p>
              <a:pPr/>
              <a:r>
                <a:rPr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</a:t>
              </a:r>
              <a:r>
                <a:rPr kumimoji="1" lang="ja-JP" altLang="en-US" sz="1100" b="0"/>
                <a:t>：荷重（</a:t>
              </a:r>
              <a:r>
                <a:rPr kumimoji="1" lang="en-US" altLang="ja-JP" sz="1100" b="0"/>
                <a:t>kg</a:t>
              </a:r>
              <a:r>
                <a:rPr kumimoji="1" lang="ja-JP" altLang="en-US" sz="1100" b="0"/>
                <a:t>）</a:t>
              </a:r>
              <a:endParaRPr kumimoji="1" lang="en-US" altLang="ja-JP" sz="1100" b="0"/>
            </a:p>
            <a:p>
              <a:pPr/>
              <a:r>
                <a:rPr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𝐿</a:t>
              </a:r>
              <a:r>
                <a:rPr kumimoji="1" lang="ja-JP" altLang="en-US" sz="1100" b="0"/>
                <a:t>：距離（</a:t>
              </a:r>
              <a:r>
                <a:rPr kumimoji="1" lang="en-US" altLang="ja-JP" sz="1100" b="0"/>
                <a:t>m</a:t>
              </a:r>
              <a:r>
                <a:rPr kumimoji="1" lang="ja-JP" altLang="en-US" sz="1100" b="0"/>
                <a:t>）</a:t>
              </a:r>
              <a:endParaRPr kumimoji="1" lang="en-US" altLang="ja-JP" sz="1100" b="0"/>
            </a:p>
            <a:p>
              <a:pPr/>
              <a:r>
                <a:rPr lang="ja-JP" alt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𝜎</a:t>
              </a:r>
              <a:r>
                <a:rPr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</a:t>
              </a:r>
              <a:r>
                <a:rPr kumimoji="1" lang="ja-JP" altLang="en-US" sz="1100" b="0"/>
                <a:t>：ブラケットの許容応力</a:t>
              </a:r>
              <a:endParaRPr kumimoji="1" lang="en-US" altLang="ja-JP" sz="1100" b="0"/>
            </a:p>
            <a:p>
              <a:pPr/>
              <a:r>
                <a:rPr kumimoji="1" lang="ja-JP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𝜎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</a:t>
              </a:r>
              <a:r>
                <a:rPr kumimoji="1" lang="ja-JP" altLang="en-US" sz="1100" b="0"/>
                <a:t>：ブラケットの引張強さ</a:t>
              </a:r>
              <a:endParaRPr kumimoji="1" lang="en-US" altLang="ja-JP" sz="1100" b="0"/>
            </a:p>
            <a:p>
              <a:pPr/>
              <a:r>
                <a:rPr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𝑆_𝐵</a:t>
              </a:r>
              <a:r>
                <a:rPr kumimoji="1" lang="ja-JP" altLang="en-US" sz="1100" b="0"/>
                <a:t>：ブラケットの安全率</a:t>
              </a:r>
              <a:endParaRPr kumimoji="1" lang="en-US" altLang="ja-JP" sz="1100" b="0"/>
            </a:p>
          </xdr:txBody>
        </xdr:sp>
      </mc:Fallback>
    </mc:AlternateContent>
    <xdr:clientData/>
  </xdr:oneCellAnchor>
  <xdr:twoCellAnchor>
    <xdr:from>
      <xdr:col>0</xdr:col>
      <xdr:colOff>380999</xdr:colOff>
      <xdr:row>4</xdr:row>
      <xdr:rowOff>85165</xdr:rowOff>
    </xdr:from>
    <xdr:to>
      <xdr:col>3</xdr:col>
      <xdr:colOff>769471</xdr:colOff>
      <xdr:row>11</xdr:row>
      <xdr:rowOff>164776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D9283545-23E4-F4E9-2438-49FF05DADED5}"/>
            </a:ext>
          </a:extLst>
        </xdr:cNvPr>
        <xdr:cNvGrpSpPr/>
      </xdr:nvGrpSpPr>
      <xdr:grpSpPr>
        <a:xfrm>
          <a:off x="380999" y="1145989"/>
          <a:ext cx="2831354" cy="1969669"/>
          <a:chOff x="395941" y="854636"/>
          <a:chExt cx="2831354" cy="1969669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603CB4A9-3127-FF40-B770-CD0B806604E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395941" y="1068294"/>
            <a:ext cx="2831354" cy="1756011"/>
          </a:xfrm>
          <a:prstGeom prst="rect">
            <a:avLst/>
          </a:prstGeom>
        </xdr:spPr>
      </xdr:pic>
      <xdr:sp macro="" textlink="">
        <xdr:nvSpPr>
          <xdr:cNvPr id="12" name="矢印: 下 11">
            <a:extLst>
              <a:ext uri="{FF2B5EF4-FFF2-40B4-BE49-F238E27FC236}">
                <a16:creationId xmlns:a16="http://schemas.microsoft.com/office/drawing/2014/main" id="{F7C38256-1A48-29F5-7EDC-941057CC69F7}"/>
              </a:ext>
            </a:extLst>
          </xdr:cNvPr>
          <xdr:cNvSpPr/>
        </xdr:nvSpPr>
        <xdr:spPr>
          <a:xfrm>
            <a:off x="485588" y="1128059"/>
            <a:ext cx="395941" cy="791881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273641CA-9886-1CF6-B448-5A179A6960E3}"/>
              </a:ext>
            </a:extLst>
          </xdr:cNvPr>
          <xdr:cNvSpPr txBox="1"/>
        </xdr:nvSpPr>
        <xdr:spPr>
          <a:xfrm>
            <a:off x="485589" y="859118"/>
            <a:ext cx="403411" cy="2913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200"/>
              <a:t>P</a:t>
            </a:r>
            <a:endParaRPr kumimoji="1" lang="ja-JP" altLang="en-US" sz="1200"/>
          </a:p>
        </xdr:txBody>
      </xdr:sp>
      <xdr:cxnSp macro="">
        <xdr:nvCxnSpPr>
          <xdr:cNvPr id="15" name="直線矢印コネクタ 14">
            <a:extLst>
              <a:ext uri="{FF2B5EF4-FFF2-40B4-BE49-F238E27FC236}">
                <a16:creationId xmlns:a16="http://schemas.microsoft.com/office/drawing/2014/main" id="{C05D1CD3-69A6-0525-4610-EF673E37066A}"/>
              </a:ext>
            </a:extLst>
          </xdr:cNvPr>
          <xdr:cNvCxnSpPr/>
        </xdr:nvCxnSpPr>
        <xdr:spPr>
          <a:xfrm flipV="1">
            <a:off x="687294" y="963706"/>
            <a:ext cx="2203824" cy="336176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A832643A-3754-68A9-9E5C-CE6F9B694FCC}"/>
              </a:ext>
            </a:extLst>
          </xdr:cNvPr>
          <xdr:cNvCxnSpPr/>
        </xdr:nvCxnSpPr>
        <xdr:spPr>
          <a:xfrm>
            <a:off x="2883647" y="881529"/>
            <a:ext cx="0" cy="2764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28EC290D-98C6-4AEA-90E7-BE5380AAA317}"/>
              </a:ext>
            </a:extLst>
          </xdr:cNvPr>
          <xdr:cNvSpPr txBox="1"/>
        </xdr:nvSpPr>
        <xdr:spPr>
          <a:xfrm>
            <a:off x="1452283" y="854636"/>
            <a:ext cx="403411" cy="2913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200"/>
              <a:t>L</a:t>
            </a:r>
            <a:endParaRPr kumimoji="1" lang="ja-JP" altLang="en-US" sz="1200"/>
          </a:p>
        </xdr:txBody>
      </xdr:sp>
    </xdr:grpSp>
    <xdr:clientData/>
  </xdr:twoCellAnchor>
  <xdr:twoCellAnchor>
    <xdr:from>
      <xdr:col>0</xdr:col>
      <xdr:colOff>267126</xdr:colOff>
      <xdr:row>16</xdr:row>
      <xdr:rowOff>127640</xdr:rowOff>
    </xdr:from>
    <xdr:to>
      <xdr:col>5</xdr:col>
      <xdr:colOff>152082</xdr:colOff>
      <xdr:row>24</xdr:row>
      <xdr:rowOff>228065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71165462-B958-60B7-9229-309AF5E38305}"/>
            </a:ext>
          </a:extLst>
        </xdr:cNvPr>
        <xdr:cNvGrpSpPr/>
      </xdr:nvGrpSpPr>
      <xdr:grpSpPr>
        <a:xfrm>
          <a:off x="267126" y="4288758"/>
          <a:ext cx="3956427" cy="2065189"/>
          <a:chOff x="398929" y="3740738"/>
          <a:chExt cx="3967099" cy="2041264"/>
        </a:xfrm>
      </xdr:grpSpPr>
      <xdr:grpSp>
        <xdr:nvGrpSpPr>
          <xdr:cNvPr id="23" name="グループ化 22">
            <a:extLst>
              <a:ext uri="{FF2B5EF4-FFF2-40B4-BE49-F238E27FC236}">
                <a16:creationId xmlns:a16="http://schemas.microsoft.com/office/drawing/2014/main" id="{A522427D-8A6B-4B7A-864B-DBF9DC117A28}"/>
              </a:ext>
            </a:extLst>
          </xdr:cNvPr>
          <xdr:cNvGrpSpPr/>
        </xdr:nvGrpSpPr>
        <xdr:grpSpPr>
          <a:xfrm>
            <a:off x="398929" y="3740738"/>
            <a:ext cx="2837758" cy="1950459"/>
            <a:chOff x="395941" y="854636"/>
            <a:chExt cx="2831354" cy="1969669"/>
          </a:xfrm>
        </xdr:grpSpPr>
        <xdr:pic>
          <xdr:nvPicPr>
            <xdr:cNvPr id="24" name="図 23">
              <a:extLst>
                <a:ext uri="{FF2B5EF4-FFF2-40B4-BE49-F238E27FC236}">
                  <a16:creationId xmlns:a16="http://schemas.microsoft.com/office/drawing/2014/main" id="{ED105F8D-DB69-3916-6796-62064BCC0D08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395941" y="1068294"/>
              <a:ext cx="2831354" cy="1756011"/>
            </a:xfrm>
            <a:prstGeom prst="rect">
              <a:avLst/>
            </a:prstGeom>
          </xdr:spPr>
        </xdr:pic>
        <xdr:sp macro="" textlink="">
          <xdr:nvSpPr>
            <xdr:cNvPr id="25" name="矢印: 下 24">
              <a:extLst>
                <a:ext uri="{FF2B5EF4-FFF2-40B4-BE49-F238E27FC236}">
                  <a16:creationId xmlns:a16="http://schemas.microsoft.com/office/drawing/2014/main" id="{661A3BAD-84F4-EF73-765E-D7CE94508851}"/>
                </a:ext>
              </a:extLst>
            </xdr:cNvPr>
            <xdr:cNvSpPr/>
          </xdr:nvSpPr>
          <xdr:spPr>
            <a:xfrm>
              <a:off x="485588" y="1128059"/>
              <a:ext cx="395941" cy="791881"/>
            </a:xfrm>
            <a:prstGeom prst="downArrow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" name="テキスト ボックス 25">
              <a:extLst>
                <a:ext uri="{FF2B5EF4-FFF2-40B4-BE49-F238E27FC236}">
                  <a16:creationId xmlns:a16="http://schemas.microsoft.com/office/drawing/2014/main" id="{D2352FC1-D5F4-2CEF-0BEC-7D1260717552}"/>
                </a:ext>
              </a:extLst>
            </xdr:cNvPr>
            <xdr:cNvSpPr txBox="1"/>
          </xdr:nvSpPr>
          <xdr:spPr>
            <a:xfrm>
              <a:off x="485589" y="859118"/>
              <a:ext cx="403411" cy="29135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en-US" altLang="ja-JP" sz="1200"/>
                <a:t>P</a:t>
              </a:r>
              <a:endParaRPr kumimoji="1" lang="ja-JP" altLang="en-US" sz="1200"/>
            </a:p>
          </xdr:txBody>
        </xdr:sp>
        <xdr:cxnSp macro="">
          <xdr:nvCxnSpPr>
            <xdr:cNvPr id="27" name="直線矢印コネクタ 26">
              <a:extLst>
                <a:ext uri="{FF2B5EF4-FFF2-40B4-BE49-F238E27FC236}">
                  <a16:creationId xmlns:a16="http://schemas.microsoft.com/office/drawing/2014/main" id="{870D62CD-51F7-CE9F-E671-A1318D193F2D}"/>
                </a:ext>
              </a:extLst>
            </xdr:cNvPr>
            <xdr:cNvCxnSpPr/>
          </xdr:nvCxnSpPr>
          <xdr:spPr>
            <a:xfrm flipV="1">
              <a:off x="687294" y="963706"/>
              <a:ext cx="2203824" cy="336176"/>
            </a:xfrm>
            <a:prstGeom prst="straightConnector1">
              <a:avLst/>
            </a:prstGeom>
            <a:ln>
              <a:headEnd type="triangle"/>
              <a:tailEnd type="triangle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8" name="直線コネクタ 27">
              <a:extLst>
                <a:ext uri="{FF2B5EF4-FFF2-40B4-BE49-F238E27FC236}">
                  <a16:creationId xmlns:a16="http://schemas.microsoft.com/office/drawing/2014/main" id="{A3E140B3-8DAA-8FE2-9174-C9E788AFE249}"/>
                </a:ext>
              </a:extLst>
            </xdr:cNvPr>
            <xdr:cNvCxnSpPr/>
          </xdr:nvCxnSpPr>
          <xdr:spPr>
            <a:xfrm>
              <a:off x="2883647" y="881529"/>
              <a:ext cx="0" cy="276412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29" name="テキスト ボックス 28">
              <a:extLst>
                <a:ext uri="{FF2B5EF4-FFF2-40B4-BE49-F238E27FC236}">
                  <a16:creationId xmlns:a16="http://schemas.microsoft.com/office/drawing/2014/main" id="{FB35B86F-96D8-F189-DF9D-DE4AE84246F3}"/>
                </a:ext>
              </a:extLst>
            </xdr:cNvPr>
            <xdr:cNvSpPr txBox="1"/>
          </xdr:nvSpPr>
          <xdr:spPr>
            <a:xfrm>
              <a:off x="1452283" y="854636"/>
              <a:ext cx="403411" cy="29135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en-US" altLang="ja-JP" sz="1200"/>
                <a:t>L</a:t>
              </a:r>
              <a:endParaRPr kumimoji="1" lang="ja-JP" altLang="en-US" sz="1200"/>
            </a:p>
          </xdr:txBody>
        </xdr:sp>
      </xdr:grp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607DC27D-CAE7-0FA6-8D89-38AFE5FFFFFD}"/>
              </a:ext>
            </a:extLst>
          </xdr:cNvPr>
          <xdr:cNvCxnSpPr/>
        </xdr:nvCxnSpPr>
        <xdr:spPr>
          <a:xfrm flipV="1">
            <a:off x="3046933" y="5022903"/>
            <a:ext cx="913546" cy="19423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3" name="直線コネクタ 32">
            <a:extLst>
              <a:ext uri="{FF2B5EF4-FFF2-40B4-BE49-F238E27FC236}">
                <a16:creationId xmlns:a16="http://schemas.microsoft.com/office/drawing/2014/main" id="{4538EDA6-F2D6-4616-B34A-5BCD0ECF87F6}"/>
              </a:ext>
            </a:extLst>
          </xdr:cNvPr>
          <xdr:cNvCxnSpPr/>
        </xdr:nvCxnSpPr>
        <xdr:spPr>
          <a:xfrm flipV="1">
            <a:off x="2982686" y="4716610"/>
            <a:ext cx="649088" cy="1299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id="{2C621333-CC09-43AD-94EE-2897B760843C}"/>
              </a:ext>
            </a:extLst>
          </xdr:cNvPr>
          <xdr:cNvCxnSpPr/>
        </xdr:nvCxnSpPr>
        <xdr:spPr>
          <a:xfrm flipV="1">
            <a:off x="3042451" y="4124085"/>
            <a:ext cx="913546" cy="19423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8" name="直線矢印コネクタ 37">
            <a:extLst>
              <a:ext uri="{FF2B5EF4-FFF2-40B4-BE49-F238E27FC236}">
                <a16:creationId xmlns:a16="http://schemas.microsoft.com/office/drawing/2014/main" id="{EA5F9021-249E-3205-23F5-8399E671B63C}"/>
              </a:ext>
            </a:extLst>
          </xdr:cNvPr>
          <xdr:cNvCxnSpPr/>
        </xdr:nvCxnSpPr>
        <xdr:spPr>
          <a:xfrm>
            <a:off x="3572009" y="4724080"/>
            <a:ext cx="0" cy="410882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9" name="直線矢印コネクタ 38">
            <a:extLst>
              <a:ext uri="{FF2B5EF4-FFF2-40B4-BE49-F238E27FC236}">
                <a16:creationId xmlns:a16="http://schemas.microsoft.com/office/drawing/2014/main" id="{DDDE10D4-477A-4B8A-A1A5-E27F8FBEC5E5}"/>
              </a:ext>
            </a:extLst>
          </xdr:cNvPr>
          <xdr:cNvCxnSpPr/>
        </xdr:nvCxnSpPr>
        <xdr:spPr>
          <a:xfrm>
            <a:off x="3888762" y="4131556"/>
            <a:ext cx="0" cy="891348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1" name="テキスト ボックス 40">
            <a:extLst>
              <a:ext uri="{FF2B5EF4-FFF2-40B4-BE49-F238E27FC236}">
                <a16:creationId xmlns:a16="http://schemas.microsoft.com/office/drawing/2014/main" id="{0896B22E-8F4F-4FC5-A939-9DED6DD3F5E9}"/>
              </a:ext>
            </a:extLst>
          </xdr:cNvPr>
          <xdr:cNvSpPr txBox="1"/>
        </xdr:nvSpPr>
        <xdr:spPr>
          <a:xfrm rot="16200000">
            <a:off x="3577399" y="4396282"/>
            <a:ext cx="398609" cy="2913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200"/>
              <a:t>ℓ</a:t>
            </a:r>
            <a:r>
              <a:rPr kumimoji="1" lang="en-US" altLang="ja-JP" sz="1200" baseline="-25000"/>
              <a:t>1</a:t>
            </a:r>
            <a:endParaRPr kumimoji="1" lang="ja-JP" altLang="en-US" sz="1200" baseline="-25000"/>
          </a:p>
        </xdr:txBody>
      </xdr:sp>
      <xdr:sp macro="" textlink="">
        <xdr:nvSpPr>
          <xdr:cNvPr id="42" name="テキスト ボックス 41">
            <a:extLst>
              <a:ext uri="{FF2B5EF4-FFF2-40B4-BE49-F238E27FC236}">
                <a16:creationId xmlns:a16="http://schemas.microsoft.com/office/drawing/2014/main" id="{43BB77A5-C52F-48FF-B1A1-99ADC7F6BBFC}"/>
              </a:ext>
            </a:extLst>
          </xdr:cNvPr>
          <xdr:cNvSpPr txBox="1"/>
        </xdr:nvSpPr>
        <xdr:spPr>
          <a:xfrm rot="16200000">
            <a:off x="3219398" y="4792810"/>
            <a:ext cx="403411" cy="2913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200"/>
              <a:t>ℓ</a:t>
            </a:r>
            <a:r>
              <a:rPr kumimoji="1" lang="en-US" altLang="ja-JP" sz="1200" baseline="-25000"/>
              <a:t>2</a:t>
            </a:r>
            <a:endParaRPr kumimoji="1" lang="ja-JP" altLang="en-US" sz="1200" baseline="-25000"/>
          </a:p>
        </xdr:txBody>
      </xdr:sp>
      <xdr:sp macro="" textlink="">
        <xdr:nvSpPr>
          <xdr:cNvPr id="43" name="矢印: 右 42">
            <a:extLst>
              <a:ext uri="{FF2B5EF4-FFF2-40B4-BE49-F238E27FC236}">
                <a16:creationId xmlns:a16="http://schemas.microsoft.com/office/drawing/2014/main" id="{4B58F979-9B58-8CAC-7BD3-AFCCFED8C519}"/>
              </a:ext>
            </a:extLst>
          </xdr:cNvPr>
          <xdr:cNvSpPr/>
        </xdr:nvSpPr>
        <xdr:spPr>
          <a:xfrm rot="10096209">
            <a:off x="2538933" y="4255566"/>
            <a:ext cx="381000" cy="204374"/>
          </a:xfrm>
          <a:prstGeom prst="right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4" name="矢印: 右 43">
            <a:extLst>
              <a:ext uri="{FF2B5EF4-FFF2-40B4-BE49-F238E27FC236}">
                <a16:creationId xmlns:a16="http://schemas.microsoft.com/office/drawing/2014/main" id="{7979DFAD-39AE-4FC6-BF23-45BA0B160B7D}"/>
              </a:ext>
            </a:extLst>
          </xdr:cNvPr>
          <xdr:cNvSpPr/>
        </xdr:nvSpPr>
        <xdr:spPr>
          <a:xfrm rot="10096209">
            <a:off x="2653663" y="4800837"/>
            <a:ext cx="293642" cy="164049"/>
          </a:xfrm>
          <a:prstGeom prst="right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5" name="テキスト ボックス 44">
            <a:extLst>
              <a:ext uri="{FF2B5EF4-FFF2-40B4-BE49-F238E27FC236}">
                <a16:creationId xmlns:a16="http://schemas.microsoft.com/office/drawing/2014/main" id="{A260817B-C7A5-4AF4-83AE-E67A2E88FA17}"/>
              </a:ext>
            </a:extLst>
          </xdr:cNvPr>
          <xdr:cNvSpPr txBox="1"/>
        </xdr:nvSpPr>
        <xdr:spPr>
          <a:xfrm>
            <a:off x="2273835" y="4122591"/>
            <a:ext cx="405546" cy="2865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200"/>
              <a:t>F</a:t>
            </a:r>
            <a:r>
              <a:rPr kumimoji="1" lang="en-US" altLang="ja-JP" sz="1200" baseline="-25000"/>
              <a:t>1</a:t>
            </a:r>
            <a:endParaRPr kumimoji="1" lang="ja-JP" altLang="en-US" sz="1200" baseline="-25000"/>
          </a:p>
        </xdr:txBody>
      </xdr:sp>
      <xdr:sp macro="" textlink="">
        <xdr:nvSpPr>
          <xdr:cNvPr id="46" name="テキスト ボックス 45">
            <a:extLst>
              <a:ext uri="{FF2B5EF4-FFF2-40B4-BE49-F238E27FC236}">
                <a16:creationId xmlns:a16="http://schemas.microsoft.com/office/drawing/2014/main" id="{62ADD346-F856-4610-A31F-C275D396A853}"/>
              </a:ext>
            </a:extLst>
          </xdr:cNvPr>
          <xdr:cNvSpPr txBox="1"/>
        </xdr:nvSpPr>
        <xdr:spPr>
          <a:xfrm>
            <a:off x="2314177" y="4691210"/>
            <a:ext cx="405546" cy="2913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200">
                <a:solidFill>
                  <a:schemeClr val="bg1"/>
                </a:solidFill>
              </a:rPr>
              <a:t>F</a:t>
            </a:r>
            <a:r>
              <a:rPr kumimoji="1" lang="en-US" altLang="ja-JP" sz="1200" baseline="-25000">
                <a:solidFill>
                  <a:schemeClr val="bg1"/>
                </a:solidFill>
              </a:rPr>
              <a:t>2</a:t>
            </a:r>
            <a:endParaRPr kumimoji="1" lang="ja-JP" altLang="en-US" sz="1200" baseline="-25000">
              <a:solidFill>
                <a:schemeClr val="bg1"/>
              </a:solidFill>
            </a:endParaRPr>
          </a:p>
        </xdr:txBody>
      </xdr:sp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49770F92-4591-40D2-924B-057F00772298}"/>
              </a:ext>
            </a:extLst>
          </xdr:cNvPr>
          <xdr:cNvSpPr txBox="1"/>
        </xdr:nvSpPr>
        <xdr:spPr>
          <a:xfrm rot="16200000">
            <a:off x="3392023" y="4255835"/>
            <a:ext cx="1313116" cy="6348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700" baseline="0"/>
              <a:t>ボルト縦本数</a:t>
            </a:r>
            <a:endParaRPr kumimoji="1" lang="en-US" altLang="ja-JP" sz="700" baseline="0"/>
          </a:p>
          <a:p>
            <a:pPr algn="ctr"/>
            <a:r>
              <a:rPr kumimoji="1" lang="ja-JP" altLang="en-US" sz="700" baseline="0"/>
              <a:t>イラストの場合</a:t>
            </a:r>
            <a:r>
              <a:rPr kumimoji="1" lang="en-US" altLang="ja-JP" sz="700" baseline="0"/>
              <a:t>2</a:t>
            </a:r>
            <a:r>
              <a:rPr kumimoji="1" lang="ja-JP" altLang="en-US" sz="700" baseline="0"/>
              <a:t>本</a:t>
            </a:r>
          </a:p>
        </xdr:txBody>
      </xdr:sp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D7E069F2-AB65-4D0C-86F9-D1FE12EBBAB9}"/>
              </a:ext>
            </a:extLst>
          </xdr:cNvPr>
          <xdr:cNvSpPr txBox="1"/>
        </xdr:nvSpPr>
        <xdr:spPr>
          <a:xfrm>
            <a:off x="2044894" y="5149242"/>
            <a:ext cx="1331793" cy="6327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700" baseline="0"/>
              <a:t>ボルト列数</a:t>
            </a:r>
            <a:endParaRPr kumimoji="1" lang="en-US" altLang="ja-JP" sz="700" baseline="0"/>
          </a:p>
          <a:p>
            <a:pPr algn="ctr"/>
            <a:r>
              <a:rPr kumimoji="1" lang="ja-JP" altLang="en-US" sz="700" baseline="0"/>
              <a:t>イラストの場合</a:t>
            </a:r>
            <a:r>
              <a:rPr kumimoji="1" lang="en-US" altLang="ja-JP" sz="700" baseline="0"/>
              <a:t>2</a:t>
            </a:r>
            <a:r>
              <a:rPr kumimoji="1" lang="ja-JP" altLang="en-US" sz="700" baseline="0"/>
              <a:t>列</a:t>
            </a:r>
          </a:p>
        </xdr:txBody>
      </xdr:sp>
    </xdr:grpSp>
    <xdr:clientData/>
  </xdr:twoCellAnchor>
  <xdr:oneCellAnchor>
    <xdr:from>
      <xdr:col>5</xdr:col>
      <xdr:colOff>638489</xdr:colOff>
      <xdr:row>16</xdr:row>
      <xdr:rowOff>134005</xdr:rowOff>
    </xdr:from>
    <xdr:ext cx="1696811" cy="2360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" name="テキスト ボックス 49">
              <a:extLst>
                <a:ext uri="{FF2B5EF4-FFF2-40B4-BE49-F238E27FC236}">
                  <a16:creationId xmlns:a16="http://schemas.microsoft.com/office/drawing/2014/main" id="{91706BE6-0A0C-4E08-9406-B1FD929FB626}"/>
                </a:ext>
              </a:extLst>
            </xdr:cNvPr>
            <xdr:cNvSpPr txBox="1"/>
          </xdr:nvSpPr>
          <xdr:spPr>
            <a:xfrm>
              <a:off x="4709960" y="4295123"/>
              <a:ext cx="1696811" cy="236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kumimoji="1" lang="en-US" altLang="ja-JP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𝑃𝐿</m:t>
                  </m:r>
                  <m:r>
                    <a:rPr kumimoji="1" lang="en-US" altLang="ja-JP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r>
                    <m:rPr>
                      <m:sty m:val="p"/>
                    </m:rPr>
                    <a:rPr kumimoji="1" lang="en-US" altLang="ja-JP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X</m:t>
                  </m:r>
                  <m:r>
                    <a:rPr kumimoji="1" lang="en-US" altLang="ja-JP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(</m:t>
                  </m:r>
                  <m:sSub>
                    <m:sSubPr>
                      <m:ctrlP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𝐹</m:t>
                      </m:r>
                    </m:e>
                    <m:sub>
                      <m: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</m:t>
                      </m:r>
                    </m:sub>
                  </m:sSub>
                  <m:sSub>
                    <m:sSubPr>
                      <m:ctrlP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ℓ</m:t>
                      </m:r>
                    </m:e>
                    <m:sub>
                      <m: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kumimoji="1" lang="en-US" altLang="ja-JP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+</m:t>
                  </m:r>
                  <m:sSub>
                    <m:sSubPr>
                      <m:ctrlP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𝐹</m:t>
                      </m:r>
                    </m:e>
                    <m:sub>
                      <m: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sub>
                  </m:sSub>
                  <m:sSub>
                    <m:sSubPr>
                      <m:ctrlP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ℓ</m:t>
                      </m:r>
                    </m:e>
                    <m:sub>
                      <m:r>
                        <a:rPr kumimoji="1" lang="en-US" altLang="ja-JP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sub>
                  </m:sSub>
                  <m: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)</m:t>
                  </m:r>
                </m:oMath>
              </a14:m>
              <a:r>
                <a:rPr kumimoji="1" lang="ja-JP" altLang="en-US" sz="1100"/>
                <a:t>　　</a:t>
              </a:r>
              <a:r>
                <a:rPr kumimoji="1" lang="en-US" altLang="ja-JP" sz="1100"/>
                <a:t>(1)</a:t>
              </a:r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50" name="テキスト ボックス 49">
              <a:extLst>
                <a:ext uri="{FF2B5EF4-FFF2-40B4-BE49-F238E27FC236}">
                  <a16:creationId xmlns:a16="http://schemas.microsoft.com/office/drawing/2014/main" id="{91706BE6-0A0C-4E08-9406-B1FD929FB626}"/>
                </a:ext>
              </a:extLst>
            </xdr:cNvPr>
            <xdr:cNvSpPr txBox="1"/>
          </xdr:nvSpPr>
          <xdr:spPr>
            <a:xfrm>
              <a:off x="4709960" y="4295123"/>
              <a:ext cx="1696811" cy="236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𝑃𝐿=X(𝐹_1 ℓ_1+𝐹_2 ℓ_2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1" lang="ja-JP" altLang="en-US" sz="1100"/>
                <a:t>　　</a:t>
              </a:r>
              <a:r>
                <a:rPr kumimoji="1" lang="en-US" altLang="ja-JP" sz="1100"/>
                <a:t>(1)</a:t>
              </a:r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6</xdr:col>
      <xdr:colOff>71874</xdr:colOff>
      <xdr:row>21</xdr:row>
      <xdr:rowOff>95833</xdr:rowOff>
    </xdr:from>
    <xdr:ext cx="1123950" cy="3487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1" name="テキスト ボックス 50">
              <a:extLst>
                <a:ext uri="{FF2B5EF4-FFF2-40B4-BE49-F238E27FC236}">
                  <a16:creationId xmlns:a16="http://schemas.microsoft.com/office/drawing/2014/main" id="{8157C747-48B9-4E52-8EE4-B672DB25C48D}"/>
                </a:ext>
              </a:extLst>
            </xdr:cNvPr>
            <xdr:cNvSpPr txBox="1"/>
          </xdr:nvSpPr>
          <xdr:spPr>
            <a:xfrm>
              <a:off x="4957639" y="5504539"/>
              <a:ext cx="1123950" cy="348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f>
                      <m:f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ℓ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ℓ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⋯(2)</m:t>
                    </m:r>
                  </m:oMath>
                </m:oMathPara>
              </a14:m>
              <a:endParaRPr kumimoji="1" lang="en-US" altLang="ja-JP" sz="1100" b="0"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51" name="テキスト ボックス 50">
              <a:extLst>
                <a:ext uri="{FF2B5EF4-FFF2-40B4-BE49-F238E27FC236}">
                  <a16:creationId xmlns:a16="http://schemas.microsoft.com/office/drawing/2014/main" id="{8157C747-48B9-4E52-8EE4-B672DB25C48D}"/>
                </a:ext>
              </a:extLst>
            </xdr:cNvPr>
            <xdr:cNvSpPr txBox="1"/>
          </xdr:nvSpPr>
          <xdr:spPr>
            <a:xfrm>
              <a:off x="4957639" y="5504539"/>
              <a:ext cx="1123950" cy="348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en-US" altLang="ja-JP" sz="1100" b="0" i="0">
                  <a:latin typeface="Cambria Math" panose="02040503050406030204" pitchFamily="18" charset="0"/>
                </a:rPr>
                <a:t>𝐹_2=𝐹_1  ℓ_2/ℓ_1 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⋯(2)</a:t>
              </a:r>
              <a:endParaRPr kumimoji="1" lang="en-US" altLang="ja-JP" sz="1100" b="0"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>
    <xdr:from>
      <xdr:col>5</xdr:col>
      <xdr:colOff>291972</xdr:colOff>
      <xdr:row>22</xdr:row>
      <xdr:rowOff>225568</xdr:rowOff>
    </xdr:from>
    <xdr:to>
      <xdr:col>9</xdr:col>
      <xdr:colOff>212727</xdr:colOff>
      <xdr:row>24</xdr:row>
      <xdr:rowOff>38463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2D9C61F5-0C07-4FB3-ABCC-5B1FF14EB47B}"/>
            </a:ext>
          </a:extLst>
        </xdr:cNvPr>
        <xdr:cNvSpPr txBox="1"/>
      </xdr:nvSpPr>
      <xdr:spPr>
        <a:xfrm>
          <a:off x="4363443" y="5865862"/>
          <a:ext cx="3177931" cy="3208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(1)</a:t>
          </a:r>
          <a:r>
            <a:rPr kumimoji="1" lang="ja-JP" altLang="en-US" sz="1100"/>
            <a:t>式に</a:t>
          </a:r>
          <a:r>
            <a:rPr kumimoji="1" lang="en-US" altLang="ja-JP" sz="1100"/>
            <a:t>(2)</a:t>
          </a:r>
          <a:r>
            <a:rPr kumimoji="1" lang="ja-JP" altLang="en-US" sz="1100"/>
            <a:t>式を代入し</a:t>
          </a:r>
          <a:r>
            <a:rPr kumimoji="1" lang="en-US" altLang="ja-JP" sz="1100"/>
            <a:t>F</a:t>
          </a:r>
          <a:r>
            <a:rPr kumimoji="1" lang="en-US" altLang="ja-JP" sz="1100" baseline="-25000"/>
            <a:t>1</a:t>
          </a:r>
          <a:r>
            <a:rPr kumimoji="1" lang="ja-JP" altLang="en-US" sz="1100"/>
            <a:t>についての式にする。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235857</xdr:colOff>
      <xdr:row>14</xdr:row>
      <xdr:rowOff>226253</xdr:rowOff>
    </xdr:from>
    <xdr:to>
      <xdr:col>9</xdr:col>
      <xdr:colOff>213762</xdr:colOff>
      <xdr:row>16</xdr:row>
      <xdr:rowOff>105673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17E56B30-0001-487A-B325-1ACB2C7DC9E7}"/>
            </a:ext>
          </a:extLst>
        </xdr:cNvPr>
        <xdr:cNvSpPr txBox="1"/>
      </xdr:nvSpPr>
      <xdr:spPr>
        <a:xfrm>
          <a:off x="4307328" y="3924194"/>
          <a:ext cx="3235081" cy="3425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モーメントの釣り合いから</a:t>
          </a:r>
        </a:p>
      </xdr:txBody>
    </xdr:sp>
    <xdr:clientData/>
  </xdr:twoCellAnchor>
  <xdr:twoCellAnchor>
    <xdr:from>
      <xdr:col>5</xdr:col>
      <xdr:colOff>663890</xdr:colOff>
      <xdr:row>19</xdr:row>
      <xdr:rowOff>62910</xdr:rowOff>
    </xdr:from>
    <xdr:to>
      <xdr:col>9</xdr:col>
      <xdr:colOff>213344</xdr:colOff>
      <xdr:row>22</xdr:row>
      <xdr:rowOff>10052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D0C38E7-9D72-4B48-A20F-1F65ABEE4124}"/>
            </a:ext>
          </a:extLst>
        </xdr:cNvPr>
        <xdr:cNvSpPr txBox="1"/>
      </xdr:nvSpPr>
      <xdr:spPr>
        <a:xfrm>
          <a:off x="4735361" y="4963616"/>
          <a:ext cx="2806630" cy="664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各ボルトに作用する荷重は</a:t>
          </a:r>
          <a:endParaRPr kumimoji="1" lang="en-US" altLang="ja-JP" sz="1100"/>
        </a:p>
        <a:p>
          <a:r>
            <a:rPr kumimoji="1" lang="ja-JP" altLang="en-US" sz="1100"/>
            <a:t>支点</a:t>
          </a:r>
          <a:r>
            <a:rPr kumimoji="1" lang="en-US" altLang="ja-JP" sz="1100"/>
            <a:t>A</a:t>
          </a:r>
          <a:r>
            <a:rPr kumimoji="1" lang="ja-JP" altLang="en-US" sz="1100"/>
            <a:t>からの距離に比例すると仮定する。</a:t>
          </a:r>
        </a:p>
      </xdr:txBody>
    </xdr:sp>
    <xdr:clientData/>
  </xdr:twoCellAnchor>
  <xdr:oneCellAnchor>
    <xdr:from>
      <xdr:col>5</xdr:col>
      <xdr:colOff>662367</xdr:colOff>
      <xdr:row>24</xdr:row>
      <xdr:rowOff>45517</xdr:rowOff>
    </xdr:from>
    <xdr:ext cx="1469312" cy="3487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7" name="テキスト ボックス 56">
              <a:extLst>
                <a:ext uri="{FF2B5EF4-FFF2-40B4-BE49-F238E27FC236}">
                  <a16:creationId xmlns:a16="http://schemas.microsoft.com/office/drawing/2014/main" id="{A09A115A-A8D3-44A8-83E2-6DCA0E6CC0E8}"/>
                </a:ext>
              </a:extLst>
            </xdr:cNvPr>
            <xdr:cNvSpPr txBox="1"/>
          </xdr:nvSpPr>
          <xdr:spPr>
            <a:xfrm>
              <a:off x="4733838" y="6171399"/>
              <a:ext cx="1469312" cy="348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𝑃𝐿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=2(</m:t>
                    </m:r>
                    <m:sSub>
                      <m:sSub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ℓ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f>
                      <m:f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ℓ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ℓ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sSub>
                      <m:sSub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ℓ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57" name="テキスト ボックス 56">
              <a:extLst>
                <a:ext uri="{FF2B5EF4-FFF2-40B4-BE49-F238E27FC236}">
                  <a16:creationId xmlns:a16="http://schemas.microsoft.com/office/drawing/2014/main" id="{A09A115A-A8D3-44A8-83E2-6DCA0E6CC0E8}"/>
                </a:ext>
              </a:extLst>
            </xdr:cNvPr>
            <xdr:cNvSpPr txBox="1"/>
          </xdr:nvSpPr>
          <xdr:spPr>
            <a:xfrm>
              <a:off x="4733838" y="6171399"/>
              <a:ext cx="1469312" cy="348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𝑃𝐿=2(𝐹_1 ℓ_1+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𝐹_1  ℓ_2/ℓ_1 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ℓ_2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5</xdr:col>
      <xdr:colOff>671341</xdr:colOff>
      <xdr:row>25</xdr:row>
      <xdr:rowOff>174520</xdr:rowOff>
    </xdr:from>
    <xdr:ext cx="1050929" cy="51854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8" name="テキスト ボックス 57">
              <a:extLst>
                <a:ext uri="{FF2B5EF4-FFF2-40B4-BE49-F238E27FC236}">
                  <a16:creationId xmlns:a16="http://schemas.microsoft.com/office/drawing/2014/main" id="{89CE3F78-EBDB-46CB-B2BB-D6BE7A6690CE}"/>
                </a:ext>
              </a:extLst>
            </xdr:cNvPr>
            <xdr:cNvSpPr txBox="1"/>
          </xdr:nvSpPr>
          <xdr:spPr>
            <a:xfrm>
              <a:off x="4742812" y="6554402"/>
              <a:ext cx="1050929" cy="5185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𝐹</m:t>
                        </m:r>
                      </m:e>
                      <m: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𝑃𝐿</m:t>
                        </m:r>
                      </m:num>
                      <m:den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2(</m:t>
                        </m:r>
                        <m:sSub>
                          <m:sSub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ℓ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sSub>
                                  <m:sSubPr>
                                    <m:ctrlP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ℓ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b>
                                </m:sSub>
                              </m:e>
                              <m:sup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sSub>
                              <m:sSubPr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ℓ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den>
                        </m:f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den>
                    </m:f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58" name="テキスト ボックス 57">
              <a:extLst>
                <a:ext uri="{FF2B5EF4-FFF2-40B4-BE49-F238E27FC236}">
                  <a16:creationId xmlns:a16="http://schemas.microsoft.com/office/drawing/2014/main" id="{89CE3F78-EBDB-46CB-B2BB-D6BE7A6690CE}"/>
                </a:ext>
              </a:extLst>
            </xdr:cNvPr>
            <xdr:cNvSpPr txBox="1"/>
          </xdr:nvSpPr>
          <xdr:spPr>
            <a:xfrm>
              <a:off x="4742812" y="6554402"/>
              <a:ext cx="1050929" cy="5185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𝐹_1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=𝑃𝐿/(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2(ℓ_1+〖ℓ_2〗^2/ℓ_1 )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</a:t>
              </a:r>
              <a:endParaRPr kumimoji="1" lang="ja-JP" altLang="en-US" sz="1100"/>
            </a:p>
          </xdr:txBody>
        </xdr:sp>
      </mc:Fallback>
    </mc:AlternateContent>
    <xdr:clientData/>
  </xdr:oneCellAnchor>
  <xdr:twoCellAnchor>
    <xdr:from>
      <xdr:col>6</xdr:col>
      <xdr:colOff>336933</xdr:colOff>
      <xdr:row>18</xdr:row>
      <xdr:rowOff>79139</xdr:rowOff>
    </xdr:from>
    <xdr:to>
      <xdr:col>7</xdr:col>
      <xdr:colOff>377209</xdr:colOff>
      <xdr:row>19</xdr:row>
      <xdr:rowOff>159834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70955C41-C35E-4721-A379-776BC2C54624}"/>
            </a:ext>
          </a:extLst>
        </xdr:cNvPr>
        <xdr:cNvSpPr txBox="1"/>
      </xdr:nvSpPr>
      <xdr:spPr>
        <a:xfrm>
          <a:off x="5222698" y="4725845"/>
          <a:ext cx="854570" cy="334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800"/>
            <a:t>X:</a:t>
          </a:r>
          <a:r>
            <a:rPr kumimoji="1" lang="ja-JP" altLang="en-US" sz="800"/>
            <a:t>ボルト列数</a:t>
          </a:r>
        </a:p>
      </xdr:txBody>
    </xdr:sp>
    <xdr:clientData/>
  </xdr:twoCellAnchor>
  <xdr:twoCellAnchor>
    <xdr:from>
      <xdr:col>6</xdr:col>
      <xdr:colOff>194235</xdr:colOff>
      <xdr:row>17</xdr:row>
      <xdr:rowOff>149413</xdr:rowOff>
    </xdr:from>
    <xdr:to>
      <xdr:col>6</xdr:col>
      <xdr:colOff>336933</xdr:colOff>
      <xdr:row>18</xdr:row>
      <xdr:rowOff>246488</xdr:rowOff>
    </xdr:to>
    <xdr:cxnSp macro="">
      <xdr:nvCxnSpPr>
        <xdr:cNvPr id="60" name="コネクタ: カギ線 59">
          <a:extLst>
            <a:ext uri="{FF2B5EF4-FFF2-40B4-BE49-F238E27FC236}">
              <a16:creationId xmlns:a16="http://schemas.microsoft.com/office/drawing/2014/main" id="{FC00B8F1-F831-4B12-A73E-94ED8D6F4F4F}"/>
            </a:ext>
          </a:extLst>
        </xdr:cNvPr>
        <xdr:cNvCxnSpPr>
          <a:stCxn id="59" idx="1"/>
        </xdr:cNvCxnSpPr>
      </xdr:nvCxnSpPr>
      <xdr:spPr>
        <a:xfrm rot="10800000">
          <a:off x="5080000" y="4542119"/>
          <a:ext cx="142698" cy="351075"/>
        </a:xfrm>
        <a:prstGeom prst="bentConnector2">
          <a:avLst/>
        </a:prstGeom>
        <a:ln>
          <a:prstDash val="sysDash"/>
          <a:headEnd type="none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298483</xdr:colOff>
      <xdr:row>17</xdr:row>
      <xdr:rowOff>194339</xdr:rowOff>
    </xdr:from>
    <xdr:to>
      <xdr:col>8</xdr:col>
      <xdr:colOff>423771</xdr:colOff>
      <xdr:row>19</xdr:row>
      <xdr:rowOff>55169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14DE1922-398F-47D7-9C0A-F8249201DA86}"/>
            </a:ext>
          </a:extLst>
        </xdr:cNvPr>
        <xdr:cNvSpPr txBox="1"/>
      </xdr:nvSpPr>
      <xdr:spPr>
        <a:xfrm>
          <a:off x="5998542" y="4587045"/>
          <a:ext cx="939582" cy="368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800"/>
            <a:t>Y:</a:t>
          </a:r>
          <a:r>
            <a:rPr kumimoji="1" lang="ja-JP" altLang="en-US" sz="800"/>
            <a:t>ボルト縦本数</a:t>
          </a:r>
        </a:p>
      </xdr:txBody>
    </xdr:sp>
    <xdr:clientData/>
  </xdr:twoCellAnchor>
  <xdr:twoCellAnchor>
    <xdr:from>
      <xdr:col>7</xdr:col>
      <xdr:colOff>154433</xdr:colOff>
      <xdr:row>17</xdr:row>
      <xdr:rowOff>147550</xdr:rowOff>
    </xdr:from>
    <xdr:to>
      <xdr:col>7</xdr:col>
      <xdr:colOff>298484</xdr:colOff>
      <xdr:row>18</xdr:row>
      <xdr:rowOff>113548</xdr:rowOff>
    </xdr:to>
    <xdr:cxnSp macro="">
      <xdr:nvCxnSpPr>
        <xdr:cNvPr id="62" name="コネクタ: カギ線 61">
          <a:extLst>
            <a:ext uri="{FF2B5EF4-FFF2-40B4-BE49-F238E27FC236}">
              <a16:creationId xmlns:a16="http://schemas.microsoft.com/office/drawing/2014/main" id="{82082DF8-4391-451E-991A-B3E61E2DBFFD}"/>
            </a:ext>
          </a:extLst>
        </xdr:cNvPr>
        <xdr:cNvCxnSpPr>
          <a:stCxn id="61" idx="1"/>
        </xdr:cNvCxnSpPr>
      </xdr:nvCxnSpPr>
      <xdr:spPr>
        <a:xfrm rot="10800000">
          <a:off x="5854492" y="4540256"/>
          <a:ext cx="144051" cy="219998"/>
        </a:xfrm>
        <a:prstGeom prst="bentConnector2">
          <a:avLst/>
        </a:prstGeom>
        <a:ln>
          <a:prstDash val="sysDash"/>
          <a:headEnd type="none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500528</xdr:colOff>
      <xdr:row>32</xdr:row>
      <xdr:rowOff>59765</xdr:rowOff>
    </xdr:from>
    <xdr:ext cx="499816" cy="3173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0" name="テキスト ボックス 69">
              <a:extLst>
                <a:ext uri="{FF2B5EF4-FFF2-40B4-BE49-F238E27FC236}">
                  <a16:creationId xmlns:a16="http://schemas.microsoft.com/office/drawing/2014/main" id="{EDAE48BB-E8CA-43C7-9DB0-E010157299F1}"/>
                </a:ext>
              </a:extLst>
            </xdr:cNvPr>
            <xdr:cNvSpPr txBox="1"/>
          </xdr:nvSpPr>
          <xdr:spPr>
            <a:xfrm>
              <a:off x="4559006" y="8088374"/>
              <a:ext cx="499816" cy="3173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ja-JP" altLang="en-US" sz="1100" b="0" i="1">
                            <a:latin typeface="Cambria Math" panose="02040503050406030204" pitchFamily="18" charset="0"/>
                          </a:rPr>
                          <m:t>𝜎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sub>
                    </m:sSub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ja-JP" altLang="en-US" sz="11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𝑆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kumimoji="1" lang="en-US" altLang="ja-JP" sz="1100" b="0"/>
            </a:p>
          </xdr:txBody>
        </xdr:sp>
      </mc:Choice>
      <mc:Fallback xmlns="">
        <xdr:sp macro="" textlink="">
          <xdr:nvSpPr>
            <xdr:cNvPr id="70" name="テキスト ボックス 69">
              <a:extLst>
                <a:ext uri="{FF2B5EF4-FFF2-40B4-BE49-F238E27FC236}">
                  <a16:creationId xmlns:a16="http://schemas.microsoft.com/office/drawing/2014/main" id="{EDAE48BB-E8CA-43C7-9DB0-E010157299F1}"/>
                </a:ext>
              </a:extLst>
            </xdr:cNvPr>
            <xdr:cNvSpPr txBox="1"/>
          </xdr:nvSpPr>
          <xdr:spPr>
            <a:xfrm>
              <a:off x="4559006" y="8088374"/>
              <a:ext cx="499816" cy="3173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kumimoji="1" lang="ja-JP" altLang="en-US" sz="1100" b="0" i="0">
                  <a:latin typeface="Cambria Math" panose="02040503050406030204" pitchFamily="18" charset="0"/>
                </a:rPr>
                <a:t>𝜎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_𝑎=</a:t>
              </a:r>
              <a:r>
                <a:rPr kumimoji="1" lang="ja-JP" altLang="en-US" sz="1100" b="0" i="0">
                  <a:latin typeface="Cambria Math" panose="02040503050406030204" pitchFamily="18" charset="0"/>
                </a:rPr>
                <a:t>𝜎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_𝑡/𝑆_𝑏 </a:t>
              </a:r>
              <a:endParaRPr kumimoji="1" lang="en-US" altLang="ja-JP" sz="1100" b="0"/>
            </a:p>
          </xdr:txBody>
        </xdr:sp>
      </mc:Fallback>
    </mc:AlternateContent>
    <xdr:clientData/>
  </xdr:oneCellAnchor>
  <xdr:twoCellAnchor>
    <xdr:from>
      <xdr:col>5</xdr:col>
      <xdr:colOff>257608</xdr:colOff>
      <xdr:row>28</xdr:row>
      <xdr:rowOff>34320</xdr:rowOff>
    </xdr:from>
    <xdr:to>
      <xdr:col>8</xdr:col>
      <xdr:colOff>268942</xdr:colOff>
      <xdr:row>29</xdr:row>
      <xdr:rowOff>123627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1" name="テキスト ボックス 70">
              <a:extLst>
                <a:ext uri="{FF2B5EF4-FFF2-40B4-BE49-F238E27FC236}">
                  <a16:creationId xmlns:a16="http://schemas.microsoft.com/office/drawing/2014/main" id="{5C32A86C-227E-4298-ACD9-26B99A7D2918}"/>
                </a:ext>
              </a:extLst>
            </xdr:cNvPr>
            <xdr:cNvSpPr txBox="1"/>
          </xdr:nvSpPr>
          <xdr:spPr>
            <a:xfrm>
              <a:off x="4329079" y="7153791"/>
              <a:ext cx="2454216" cy="34330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次にボルトにかかる応力</a:t>
              </a:r>
              <a14:m>
                <m:oMath xmlns:m="http://schemas.openxmlformats.org/officeDocument/2006/math">
                  <m:sSub>
                    <m:sSubPr>
                      <m:ctrlPr>
                        <a:rPr kumimoji="1" lang="en-US" altLang="ja-JP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1" lang="ja-JP" altLang="ja-JP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𝜎</m:t>
                      </m:r>
                    </m:e>
                    <m:sub>
                      <m:r>
                        <a:rPr kumimoji="1" lang="en-US" altLang="ja-JP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𝑏𝑜𝑙𝑡</m:t>
                      </m:r>
                    </m:sub>
                  </m:sSub>
                </m:oMath>
              </a14:m>
              <a:r>
                <a:rPr kumimoji="1" lang="ja-JP" altLang="en-US" sz="1100"/>
                <a:t>を求める。</a:t>
              </a:r>
              <a:endParaRPr kumimoji="1" lang="en-US" altLang="ja-JP" sz="1100"/>
            </a:p>
          </xdr:txBody>
        </xdr:sp>
      </mc:Choice>
      <mc:Fallback xmlns="">
        <xdr:sp macro="" textlink="">
          <xdr:nvSpPr>
            <xdr:cNvPr id="71" name="テキスト ボックス 70">
              <a:extLst>
                <a:ext uri="{FF2B5EF4-FFF2-40B4-BE49-F238E27FC236}">
                  <a16:creationId xmlns:a16="http://schemas.microsoft.com/office/drawing/2014/main" id="{5C32A86C-227E-4298-ACD9-26B99A7D2918}"/>
                </a:ext>
              </a:extLst>
            </xdr:cNvPr>
            <xdr:cNvSpPr txBox="1"/>
          </xdr:nvSpPr>
          <xdr:spPr>
            <a:xfrm>
              <a:off x="4329079" y="7153791"/>
              <a:ext cx="2454216" cy="34330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次にボルトにかかる応力</a:t>
              </a:r>
              <a:r>
                <a:rPr kumimoji="1" lang="ja-JP" altLang="ja-JP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𝜎</a:t>
              </a:r>
              <a:r>
                <a:rPr kumimoji="1" lang="en-US" altLang="ja-JP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𝑏𝑜𝑙𝑡</a:t>
              </a:r>
              <a:r>
                <a:rPr kumimoji="1" lang="ja-JP" altLang="en-US" sz="1100"/>
                <a:t>を求める。</a:t>
              </a:r>
              <a:endParaRPr kumimoji="1" lang="en-US" altLang="ja-JP" sz="1100"/>
            </a:p>
          </xdr:txBody>
        </xdr:sp>
      </mc:Fallback>
    </mc:AlternateContent>
    <xdr:clientData/>
  </xdr:twoCellAnchor>
  <xdr:oneCellAnchor>
    <xdr:from>
      <xdr:col>6</xdr:col>
      <xdr:colOff>702236</xdr:colOff>
      <xdr:row>31</xdr:row>
      <xdr:rowOff>186766</xdr:rowOff>
    </xdr:from>
    <xdr:ext cx="1946948" cy="7545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2" name="テキスト ボックス 71">
              <a:extLst>
                <a:ext uri="{FF2B5EF4-FFF2-40B4-BE49-F238E27FC236}">
                  <a16:creationId xmlns:a16="http://schemas.microsoft.com/office/drawing/2014/main" id="{9A0921D8-E87B-498F-96AF-CD6AC320459C}"/>
                </a:ext>
              </a:extLst>
            </xdr:cNvPr>
            <xdr:cNvSpPr txBox="1"/>
          </xdr:nvSpPr>
          <xdr:spPr>
            <a:xfrm>
              <a:off x="5588001" y="8053295"/>
              <a:ext cx="1946948" cy="7545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ja-JP" alt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𝜎</m:t>
                      </m:r>
                    </m:e>
                    <m:sub>
                      <m:r>
                        <a:rPr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𝑎</m:t>
                      </m:r>
                    </m:sub>
                  </m:sSub>
                </m:oMath>
              </a14:m>
              <a:r>
                <a:rPr kumimoji="1" lang="ja-JP" altLang="en-US" sz="1100" b="0"/>
                <a:t>：ボルトの許容応力（</a:t>
              </a:r>
              <a:r>
                <a:rPr kumimoji="1" lang="en-US" altLang="ja-JP" sz="1100" b="0"/>
                <a:t>MPa</a:t>
              </a:r>
              <a:r>
                <a:rPr kumimoji="1" lang="ja-JP" altLang="en-US" sz="1100" b="0"/>
                <a:t>）</a:t>
              </a:r>
              <a:endParaRPr kumimoji="1" lang="en-US" altLang="ja-JP" sz="1100" b="0"/>
            </a:p>
            <a:p>
              <a14:m>
                <m:oMath xmlns:m="http://schemas.openxmlformats.org/officeDocument/2006/math">
                  <m:sSub>
                    <m:sSubPr>
                      <m:ctrlP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1" lang="ja-JP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𝜎</m:t>
                      </m:r>
                    </m:e>
                    <m: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</m:sub>
                  </m:sSub>
                </m:oMath>
              </a14:m>
              <a:r>
                <a:rPr kumimoji="1" lang="ja-JP" altLang="en-US" sz="1100" b="0"/>
                <a:t>：ボルトの引張強さ（</a:t>
              </a:r>
              <a:r>
                <a:rPr kumimoji="1" lang="en-US" altLang="ja-JP" sz="1100" b="0"/>
                <a:t>MPa</a:t>
              </a:r>
              <a:r>
                <a:rPr kumimoji="1" lang="ja-JP" altLang="en-US" sz="1100" b="0"/>
                <a:t>）</a:t>
              </a:r>
              <a:endParaRPr kumimoji="1" lang="en-US" altLang="ja-JP" sz="1100" b="0"/>
            </a:p>
            <a:p>
              <a14:m>
                <m:oMath xmlns:m="http://schemas.openxmlformats.org/officeDocument/2006/math">
                  <m:sSub>
                    <m:sSubPr>
                      <m:ctrlPr>
                        <a:rPr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𝑆</m:t>
                      </m:r>
                    </m:e>
                    <m:sub>
                      <m:r>
                        <a:rPr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𝑏</m:t>
                      </m:r>
                    </m:sub>
                  </m:sSub>
                </m:oMath>
              </a14:m>
              <a:r>
                <a:rPr kumimoji="1" lang="ja-JP" altLang="en-US" sz="1100" b="0"/>
                <a:t>：ボルトの安全率</a:t>
              </a:r>
              <a:endParaRPr kumimoji="1" lang="en-US" altLang="ja-JP" sz="1100" b="0"/>
            </a:p>
          </xdr:txBody>
        </xdr:sp>
      </mc:Choice>
      <mc:Fallback xmlns="">
        <xdr:sp macro="" textlink="">
          <xdr:nvSpPr>
            <xdr:cNvPr id="72" name="テキスト ボックス 71">
              <a:extLst>
                <a:ext uri="{FF2B5EF4-FFF2-40B4-BE49-F238E27FC236}">
                  <a16:creationId xmlns:a16="http://schemas.microsoft.com/office/drawing/2014/main" id="{9A0921D8-E87B-498F-96AF-CD6AC320459C}"/>
                </a:ext>
              </a:extLst>
            </xdr:cNvPr>
            <xdr:cNvSpPr txBox="1"/>
          </xdr:nvSpPr>
          <xdr:spPr>
            <a:xfrm>
              <a:off x="5588001" y="8053295"/>
              <a:ext cx="1946948" cy="7545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ja-JP" alt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𝜎</a:t>
              </a:r>
              <a:r>
                <a:rPr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𝑎</a:t>
              </a:r>
              <a:r>
                <a:rPr kumimoji="1" lang="ja-JP" altLang="en-US" sz="1100" b="0"/>
                <a:t>：ボルトの許容応力（</a:t>
              </a:r>
              <a:r>
                <a:rPr kumimoji="1" lang="en-US" altLang="ja-JP" sz="1100" b="0"/>
                <a:t>MPa</a:t>
              </a:r>
              <a:r>
                <a:rPr kumimoji="1" lang="ja-JP" altLang="en-US" sz="1100" b="0"/>
                <a:t>）</a:t>
              </a:r>
              <a:endParaRPr kumimoji="1" lang="en-US" altLang="ja-JP" sz="1100" b="0"/>
            </a:p>
            <a:p>
              <a:pPr/>
              <a:r>
                <a:rPr kumimoji="1" lang="ja-JP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𝜎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𝑡</a:t>
              </a:r>
              <a:r>
                <a:rPr kumimoji="1" lang="ja-JP" altLang="en-US" sz="1100" b="0"/>
                <a:t>：ボルトの引張強さ（</a:t>
              </a:r>
              <a:r>
                <a:rPr kumimoji="1" lang="en-US" altLang="ja-JP" sz="1100" b="0"/>
                <a:t>MPa</a:t>
              </a:r>
              <a:r>
                <a:rPr kumimoji="1" lang="ja-JP" altLang="en-US" sz="1100" b="0"/>
                <a:t>）</a:t>
              </a:r>
              <a:endParaRPr kumimoji="1" lang="en-US" altLang="ja-JP" sz="1100" b="0"/>
            </a:p>
            <a:p>
              <a:pPr/>
              <a:r>
                <a:rPr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𝑆_𝑏</a:t>
              </a:r>
              <a:r>
                <a:rPr kumimoji="1" lang="ja-JP" altLang="en-US" sz="1100" b="0"/>
                <a:t>：ボルトの安全率</a:t>
              </a:r>
              <a:endParaRPr kumimoji="1" lang="en-US" altLang="ja-JP" sz="1100" b="0"/>
            </a:p>
          </xdr:txBody>
        </xdr:sp>
      </mc:Fallback>
    </mc:AlternateContent>
    <xdr:clientData/>
  </xdr:oneCellAnchor>
  <xdr:oneCellAnchor>
    <xdr:from>
      <xdr:col>5</xdr:col>
      <xdr:colOff>510988</xdr:colOff>
      <xdr:row>29</xdr:row>
      <xdr:rowOff>189755</xdr:rowOff>
    </xdr:from>
    <xdr:ext cx="633891" cy="3157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3" name="テキスト ボックス 72">
              <a:extLst>
                <a:ext uri="{FF2B5EF4-FFF2-40B4-BE49-F238E27FC236}">
                  <a16:creationId xmlns:a16="http://schemas.microsoft.com/office/drawing/2014/main" id="{28B02EAF-F883-43D1-A08C-F2065D3AF124}"/>
                </a:ext>
              </a:extLst>
            </xdr:cNvPr>
            <xdr:cNvSpPr txBox="1"/>
          </xdr:nvSpPr>
          <xdr:spPr>
            <a:xfrm>
              <a:off x="4582459" y="7563226"/>
              <a:ext cx="633891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ja-JP" altLang="en-US" sz="1100" b="0" i="1">
                            <a:latin typeface="Cambria Math" panose="02040503050406030204" pitchFamily="18" charset="0"/>
                          </a:rPr>
                          <m:t>𝜎</m:t>
                        </m:r>
                      </m:e>
                      <m:sub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𝑏𝑜𝑙𝑡</m:t>
                        </m:r>
                      </m:sub>
                    </m:sSub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𝐹</m:t>
                            </m:r>
                          </m:e>
                          <m:sub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num>
                      <m:den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𝐴</m:t>
                        </m:r>
                      </m:den>
                    </m:f>
                  </m:oMath>
                </m:oMathPara>
              </a14:m>
              <a:endParaRPr kumimoji="1" lang="en-US" altLang="ja-JP" sz="1100" b="0"/>
            </a:p>
          </xdr:txBody>
        </xdr:sp>
      </mc:Choice>
      <mc:Fallback xmlns="">
        <xdr:sp macro="" textlink="">
          <xdr:nvSpPr>
            <xdr:cNvPr id="73" name="テキスト ボックス 72">
              <a:extLst>
                <a:ext uri="{FF2B5EF4-FFF2-40B4-BE49-F238E27FC236}">
                  <a16:creationId xmlns:a16="http://schemas.microsoft.com/office/drawing/2014/main" id="{28B02EAF-F883-43D1-A08C-F2065D3AF124}"/>
                </a:ext>
              </a:extLst>
            </xdr:cNvPr>
            <xdr:cNvSpPr txBox="1"/>
          </xdr:nvSpPr>
          <xdr:spPr>
            <a:xfrm>
              <a:off x="4582459" y="7563226"/>
              <a:ext cx="633891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kumimoji="1" lang="ja-JP" altLang="en-US" sz="1100" b="0" i="0">
                  <a:latin typeface="Cambria Math" panose="02040503050406030204" pitchFamily="18" charset="0"/>
                </a:rPr>
                <a:t>𝜎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_𝑏𝑜𝑙𝑡=𝐹_1/𝐴</a:t>
              </a:r>
              <a:endParaRPr kumimoji="1" lang="en-US" altLang="ja-JP" sz="1100" b="0"/>
            </a:p>
          </xdr:txBody>
        </xdr:sp>
      </mc:Fallback>
    </mc:AlternateContent>
    <xdr:clientData/>
  </xdr:oneCellAnchor>
  <xdr:oneCellAnchor>
    <xdr:from>
      <xdr:col>6</xdr:col>
      <xdr:colOff>697752</xdr:colOff>
      <xdr:row>29</xdr:row>
      <xdr:rowOff>115047</xdr:rowOff>
    </xdr:from>
    <xdr:ext cx="2275541" cy="5498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4" name="テキスト ボックス 73">
              <a:extLst>
                <a:ext uri="{FF2B5EF4-FFF2-40B4-BE49-F238E27FC236}">
                  <a16:creationId xmlns:a16="http://schemas.microsoft.com/office/drawing/2014/main" id="{60B2BE23-ADE1-4E8F-A005-D7BE797FE17B}"/>
                </a:ext>
              </a:extLst>
            </xdr:cNvPr>
            <xdr:cNvSpPr txBox="1"/>
          </xdr:nvSpPr>
          <xdr:spPr>
            <a:xfrm>
              <a:off x="5583517" y="7488518"/>
              <a:ext cx="2275541" cy="5498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ja-JP" alt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𝜎</m:t>
                      </m:r>
                    </m:e>
                    <m:sub>
                      <m:r>
                        <a:rPr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𝑏𝑜𝑙𝑡</m:t>
                      </m:r>
                    </m:sub>
                  </m:sSub>
                </m:oMath>
              </a14:m>
              <a:r>
                <a:rPr kumimoji="1" lang="ja-JP" altLang="en-US" sz="1100" b="0"/>
                <a:t>：ボルトにかかる応力（</a:t>
              </a:r>
              <a:r>
                <a:rPr kumimoji="1" lang="en-US" altLang="ja-JP" sz="1100" b="0"/>
                <a:t>MPa</a:t>
              </a:r>
              <a:r>
                <a:rPr kumimoji="1" lang="ja-JP" altLang="en-US" sz="1100" b="0"/>
                <a:t>）</a:t>
              </a:r>
              <a:endParaRPr kumimoji="1" lang="en-US" altLang="ja-JP" sz="1100" b="0"/>
            </a:p>
            <a:p>
              <a14:m>
                <m:oMath xmlns:m="http://schemas.openxmlformats.org/officeDocument/2006/math">
                  <m:r>
                    <m:rPr>
                      <m:sty m:val="p"/>
                    </m:rP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A</m:t>
                  </m:r>
                </m:oMath>
              </a14:m>
              <a:r>
                <a:rPr kumimoji="1" lang="ja-JP" altLang="en-US" sz="1100" b="0"/>
                <a:t>：ボルトの有効断面積（</a:t>
              </a:r>
              <a:r>
                <a:rPr kumimoji="1" lang="en-US" altLang="ja-JP" sz="1100" b="0"/>
                <a:t>mm</a:t>
              </a:r>
              <a:r>
                <a:rPr kumimoji="1" lang="en-US" altLang="ja-JP" sz="1100" b="0" baseline="30000"/>
                <a:t>2</a:t>
              </a:r>
              <a:r>
                <a:rPr kumimoji="1" lang="ja-JP" altLang="en-US" sz="1100" b="0"/>
                <a:t>）</a:t>
              </a:r>
              <a:endParaRPr kumimoji="1" lang="en-US" altLang="ja-JP" sz="1100" b="0"/>
            </a:p>
          </xdr:txBody>
        </xdr:sp>
      </mc:Choice>
      <mc:Fallback xmlns="">
        <xdr:sp macro="" textlink="">
          <xdr:nvSpPr>
            <xdr:cNvPr id="74" name="テキスト ボックス 73">
              <a:extLst>
                <a:ext uri="{FF2B5EF4-FFF2-40B4-BE49-F238E27FC236}">
                  <a16:creationId xmlns:a16="http://schemas.microsoft.com/office/drawing/2014/main" id="{60B2BE23-ADE1-4E8F-A005-D7BE797FE17B}"/>
                </a:ext>
              </a:extLst>
            </xdr:cNvPr>
            <xdr:cNvSpPr txBox="1"/>
          </xdr:nvSpPr>
          <xdr:spPr>
            <a:xfrm>
              <a:off x="5583517" y="7488518"/>
              <a:ext cx="2275541" cy="5498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ja-JP" alt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𝜎</a:t>
              </a:r>
              <a:r>
                <a:rPr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𝑏𝑜𝑙𝑡</a:t>
              </a:r>
              <a:r>
                <a:rPr kumimoji="1" lang="ja-JP" altLang="en-US" sz="1100" b="0"/>
                <a:t>：ボルトにかかる応力（</a:t>
              </a:r>
              <a:r>
                <a:rPr kumimoji="1" lang="en-US" altLang="ja-JP" sz="1100" b="0"/>
                <a:t>MPa</a:t>
              </a:r>
              <a:r>
                <a:rPr kumimoji="1" lang="ja-JP" altLang="en-US" sz="1100" b="0"/>
                <a:t>）</a:t>
              </a:r>
              <a:endParaRPr kumimoji="1" lang="en-US" altLang="ja-JP" sz="1100" b="0"/>
            </a:p>
            <a:p>
              <a:pPr/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A</a:t>
              </a:r>
              <a:r>
                <a:rPr kumimoji="1" lang="ja-JP" altLang="en-US" sz="1100" b="0"/>
                <a:t>：ボルトの有効断面積（</a:t>
              </a:r>
              <a:r>
                <a:rPr kumimoji="1" lang="en-US" altLang="ja-JP" sz="1100" b="0"/>
                <a:t>mm</a:t>
              </a:r>
              <a:r>
                <a:rPr kumimoji="1" lang="en-US" altLang="ja-JP" sz="1100" b="0" baseline="30000"/>
                <a:t>2</a:t>
              </a:r>
              <a:r>
                <a:rPr kumimoji="1" lang="ja-JP" altLang="en-US" sz="1100" b="0"/>
                <a:t>）</a:t>
              </a:r>
              <a:endParaRPr kumimoji="1" lang="en-US" altLang="ja-JP" sz="1100" b="0"/>
            </a:p>
          </xdr:txBody>
        </xdr:sp>
      </mc:Fallback>
    </mc:AlternateContent>
    <xdr:clientData/>
  </xdr:oneCellAnchor>
  <xdr:twoCellAnchor>
    <xdr:from>
      <xdr:col>4</xdr:col>
      <xdr:colOff>784087</xdr:colOff>
      <xdr:row>34</xdr:row>
      <xdr:rowOff>224074</xdr:rowOff>
    </xdr:from>
    <xdr:to>
      <xdr:col>11</xdr:col>
      <xdr:colOff>165652</xdr:colOff>
      <xdr:row>36</xdr:row>
      <xdr:rowOff>81793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5" name="テキスト ボックス 74">
              <a:extLst>
                <a:ext uri="{FF2B5EF4-FFF2-40B4-BE49-F238E27FC236}">
                  <a16:creationId xmlns:a16="http://schemas.microsoft.com/office/drawing/2014/main" id="{27026171-745D-4FEA-9923-FF7958C06195}"/>
                </a:ext>
              </a:extLst>
            </xdr:cNvPr>
            <xdr:cNvSpPr txBox="1"/>
          </xdr:nvSpPr>
          <xdr:spPr>
            <a:xfrm>
              <a:off x="4030870" y="8705465"/>
              <a:ext cx="3986695" cy="31050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ボルトにかかる応力</a:t>
              </a:r>
              <a14:m>
                <m:oMath xmlns:m="http://schemas.openxmlformats.org/officeDocument/2006/math">
                  <m:sSub>
                    <m:sSubPr>
                      <m:ctrlPr>
                        <a:rPr kumimoji="1" lang="en-US" altLang="ja-JP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1" lang="ja-JP" altLang="ja-JP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𝜎</m:t>
                      </m:r>
                    </m:e>
                    <m:sub>
                      <m:r>
                        <a:rPr kumimoji="1" lang="en-US" altLang="ja-JP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𝑏𝑜𝑙𝑡</m:t>
                      </m:r>
                    </m:sub>
                  </m:sSub>
                </m:oMath>
              </a14:m>
              <a:r>
                <a:rPr kumimoji="1" lang="ja-JP" altLang="en-US" sz="1100"/>
                <a:t>＜ボルトの許容応力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altLang="ja-JP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ja-JP" altLang="ja-JP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𝜎</m:t>
                      </m:r>
                    </m:e>
                    <m:sub>
                      <m:r>
                        <a:rPr lang="en-US" altLang="ja-JP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𝑎</m:t>
                      </m:r>
                    </m:sub>
                  </m:sSub>
                </m:oMath>
              </a14:m>
              <a:r>
                <a:rPr kumimoji="1" lang="ja-JP" altLang="en-US" sz="1100"/>
                <a:t>  であれば</a:t>
              </a:r>
              <a:r>
                <a:rPr kumimoji="1" lang="en-US" altLang="ja-JP" sz="1100"/>
                <a:t>OK</a:t>
              </a:r>
            </a:p>
          </xdr:txBody>
        </xdr:sp>
      </mc:Choice>
      <mc:Fallback xmlns="">
        <xdr:sp macro="" textlink="">
          <xdr:nvSpPr>
            <xdr:cNvPr id="75" name="テキスト ボックス 74">
              <a:extLst>
                <a:ext uri="{FF2B5EF4-FFF2-40B4-BE49-F238E27FC236}">
                  <a16:creationId xmlns:a16="http://schemas.microsoft.com/office/drawing/2014/main" id="{27026171-745D-4FEA-9923-FF7958C06195}"/>
                </a:ext>
              </a:extLst>
            </xdr:cNvPr>
            <xdr:cNvSpPr txBox="1"/>
          </xdr:nvSpPr>
          <xdr:spPr>
            <a:xfrm>
              <a:off x="4030870" y="8705465"/>
              <a:ext cx="3986695" cy="31050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ボルトにかかる応力</a:t>
              </a:r>
              <a:r>
                <a:rPr kumimoji="1" lang="ja-JP" altLang="ja-JP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𝜎</a:t>
              </a:r>
              <a:r>
                <a:rPr kumimoji="1" lang="en-US" altLang="ja-JP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𝑏𝑜𝑙𝑡</a:t>
              </a:r>
              <a:r>
                <a:rPr kumimoji="1" lang="ja-JP" altLang="en-US" sz="1100"/>
                <a:t>＜ボルトの許容応力</a:t>
              </a:r>
              <a:r>
                <a:rPr lang="ja-JP" altLang="ja-JP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𝜎</a:t>
              </a:r>
              <a:r>
                <a:rPr lang="en-US" altLang="ja-JP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altLang="ja-JP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𝑎</a:t>
              </a:r>
              <a:r>
                <a:rPr kumimoji="1" lang="ja-JP" altLang="en-US" sz="1100"/>
                <a:t>  であれば</a:t>
              </a:r>
              <a:r>
                <a:rPr kumimoji="1" lang="en-US" altLang="ja-JP" sz="1100"/>
                <a:t>OK</a:t>
              </a:r>
            </a:p>
          </xdr:txBody>
        </xdr:sp>
      </mc:Fallback>
    </mc:AlternateContent>
    <xdr:clientData/>
  </xdr:twoCellAnchor>
  <xdr:twoCellAnchor>
    <xdr:from>
      <xdr:col>3</xdr:col>
      <xdr:colOff>724649</xdr:colOff>
      <xdr:row>23</xdr:row>
      <xdr:rowOff>127000</xdr:rowOff>
    </xdr:from>
    <xdr:to>
      <xdr:col>4</xdr:col>
      <xdr:colOff>395942</xdr:colOff>
      <xdr:row>24</xdr:row>
      <xdr:rowOff>156883</xdr:rowOff>
    </xdr:to>
    <xdr:sp macro="" textlink="">
      <xdr:nvSpPr>
        <xdr:cNvPr id="77" name="吹き出し: 折線 76">
          <a:extLst>
            <a:ext uri="{FF2B5EF4-FFF2-40B4-BE49-F238E27FC236}">
              <a16:creationId xmlns:a16="http://schemas.microsoft.com/office/drawing/2014/main" id="{82C2316E-FC4C-563E-EE7C-EDDBF77DFE76}"/>
            </a:ext>
          </a:extLst>
        </xdr:cNvPr>
        <xdr:cNvSpPr/>
      </xdr:nvSpPr>
      <xdr:spPr>
        <a:xfrm>
          <a:off x="3167531" y="5998882"/>
          <a:ext cx="485587" cy="283883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-60833"/>
            <a:gd name="adj6" fmla="val -45334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支点</a:t>
          </a:r>
          <a:r>
            <a:rPr kumimoji="1" lang="en-US" altLang="ja-JP" sz="900">
              <a:solidFill>
                <a:schemeClr val="tx1"/>
              </a:solidFill>
            </a:rPr>
            <a:t>A</a:t>
          </a:r>
          <a:endParaRPr kumimoji="1" lang="ja-JP" altLang="en-US" sz="9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605117</xdr:colOff>
      <xdr:row>39</xdr:row>
      <xdr:rowOff>82176</xdr:rowOff>
    </xdr:from>
    <xdr:to>
      <xdr:col>15</xdr:col>
      <xdr:colOff>74706</xdr:colOff>
      <xdr:row>40</xdr:row>
      <xdr:rowOff>171822</xdr:rowOff>
    </xdr:to>
    <xdr:sp macro="" textlink="">
      <xdr:nvSpPr>
        <xdr:cNvPr id="2" name="テキスト ボックス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370193-E536-3305-4200-0278BBC6CEE4}"/>
            </a:ext>
          </a:extLst>
        </xdr:cNvPr>
        <xdr:cNvSpPr txBox="1"/>
      </xdr:nvSpPr>
      <xdr:spPr>
        <a:xfrm>
          <a:off x="8479117" y="9801411"/>
          <a:ext cx="3003177" cy="3212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70C0"/>
              </a:solidFill>
            </a:rPr>
            <a:t>使用した感想やご意見をお聞かせください。</a:t>
          </a:r>
        </a:p>
      </xdr:txBody>
    </xdr:sp>
    <xdr:clientData/>
  </xdr:twoCellAnchor>
  <xdr:twoCellAnchor>
    <xdr:from>
      <xdr:col>11</xdr:col>
      <xdr:colOff>485588</xdr:colOff>
      <xdr:row>30</xdr:row>
      <xdr:rowOff>82176</xdr:rowOff>
    </xdr:from>
    <xdr:to>
      <xdr:col>15</xdr:col>
      <xdr:colOff>26935</xdr:colOff>
      <xdr:row>39</xdr:row>
      <xdr:rowOff>34993</xdr:rowOff>
    </xdr:to>
    <xdr:grpSp>
      <xdr:nvGrpSpPr>
        <xdr:cNvPr id="14" name="グループ化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B74D03-735F-CE49-D63C-E49E7DCE89DE}"/>
            </a:ext>
          </a:extLst>
        </xdr:cNvPr>
        <xdr:cNvGrpSpPr/>
      </xdr:nvGrpSpPr>
      <xdr:grpSpPr>
        <a:xfrm>
          <a:off x="8359588" y="7717117"/>
          <a:ext cx="3074935" cy="2037111"/>
          <a:chOff x="8359588" y="7717117"/>
          <a:chExt cx="3074935" cy="2037111"/>
        </a:xfrm>
      </xdr:grpSpPr>
      <xdr:sp macro="" textlink="">
        <xdr:nvSpPr>
          <xdr:cNvPr id="68" name="テキスト ボックス 6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F10FB05E-D241-4C50-99A6-1D10B29F7CE3}"/>
              </a:ext>
            </a:extLst>
          </xdr:cNvPr>
          <xdr:cNvSpPr txBox="1"/>
        </xdr:nvSpPr>
        <xdr:spPr>
          <a:xfrm>
            <a:off x="8359588" y="8770470"/>
            <a:ext cx="3074935" cy="9837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 algn="r"/>
            <a:r>
              <a:rPr kumimoji="1" lang="ja-JP" altLang="en-US" sz="1100"/>
              <a:t>＜計算フォーム作成：</a:t>
            </a:r>
            <a:r>
              <a:rPr kumimoji="1" lang="en-US" altLang="ja-JP" sz="1100"/>
              <a:t>2022.11.27</a:t>
            </a:r>
            <a:r>
              <a:rPr kumimoji="1" lang="ja-JP" altLang="en-US" sz="1100"/>
              <a:t>＞</a:t>
            </a:r>
            <a:endParaRPr kumimoji="1" lang="en-US" altLang="ja-JP" sz="1100"/>
          </a:p>
          <a:p>
            <a:pPr algn="r"/>
            <a:r>
              <a:rPr kumimoji="1" lang="ja-JP" altLang="en-US" sz="1100"/>
              <a:t>しんめエンジニアリング</a:t>
            </a:r>
            <a:br>
              <a:rPr lang="en-US" altLang="ja-JP" sz="1100" b="0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  <a:hlinkClick xmlns:r="http://schemas.openxmlformats.org/officeDocument/2006/relationships" r:id=""/>
              </a:rPr>
            </a:br>
            <a:r>
              <a:rPr lang="en-US" altLang="ja-JP" sz="1100" b="0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  <a:hlinkClick xmlns:r="http://schemas.openxmlformats.org/officeDocument/2006/relationships" r:id=""/>
              </a:rPr>
              <a:t>https://shinmeeng.com/</a:t>
            </a:r>
            <a:endParaRPr lang="en-US" altLang="ja-JP" sz="1100" b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r"/>
            <a:r>
              <a:rPr kumimoji="1" lang="ja-JP" altLang="en-US" sz="900"/>
              <a:t>機械設計・技術者支援のための発信</a:t>
            </a:r>
          </a:p>
        </xdr:txBody>
      </xdr:sp>
      <xdr:pic>
        <xdr:nvPicPr>
          <xdr:cNvPr id="69" name="図 6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A0AA00D-6AB3-4671-9CE4-7D042ED3CB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0399058" y="7853622"/>
            <a:ext cx="866588" cy="859334"/>
          </a:xfrm>
          <a:prstGeom prst="rect">
            <a:avLst/>
          </a:prstGeom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181D1B10-EE79-4666-4754-0EB014990B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84235" y="7717117"/>
            <a:ext cx="1090501" cy="108863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0"/>
  <sheetViews>
    <sheetView showGridLines="0" tabSelected="1" zoomScale="85" zoomScaleNormal="85" zoomScaleSheetLayoutView="85" workbookViewId="0"/>
  </sheetViews>
  <sheetFormatPr defaultRowHeight="18" x14ac:dyDescent="0.55000000000000004"/>
  <cols>
    <col min="1" max="9" width="10.6640625" customWidth="1"/>
    <col min="10" max="10" width="2.83203125" customWidth="1"/>
    <col min="11" max="11" width="4.33203125" bestFit="1" customWidth="1"/>
    <col min="12" max="12" width="12.75" bestFit="1" customWidth="1"/>
    <col min="13" max="13" width="5.33203125" customWidth="1"/>
    <col min="14" max="14" width="20.75" customWidth="1"/>
    <col min="15" max="15" width="7.5" bestFit="1" customWidth="1"/>
    <col min="16" max="16" width="7.33203125" bestFit="1" customWidth="1"/>
  </cols>
  <sheetData>
    <row r="1" spans="1:15" ht="29" x14ac:dyDescent="0.55000000000000004">
      <c r="A1" s="30" t="s">
        <v>112</v>
      </c>
      <c r="N1" s="58" t="s">
        <v>75</v>
      </c>
      <c r="O1" s="58" t="s">
        <v>74</v>
      </c>
    </row>
    <row r="2" spans="1:15" x14ac:dyDescent="0.55000000000000004">
      <c r="A2" s="57" t="s">
        <v>76</v>
      </c>
      <c r="B2" s="57"/>
      <c r="C2" s="57"/>
      <c r="D2" s="57"/>
      <c r="E2" s="57"/>
      <c r="F2" s="57"/>
      <c r="G2" s="57"/>
      <c r="H2" s="57"/>
    </row>
    <row r="3" spans="1:15" s="2" customFormat="1" x14ac:dyDescent="0.55000000000000004">
      <c r="A3" s="37" t="s">
        <v>118</v>
      </c>
    </row>
    <row r="4" spans="1:15" ht="18.5" thickBot="1" x14ac:dyDescent="0.6">
      <c r="K4" s="47"/>
      <c r="L4" s="52" t="s">
        <v>110</v>
      </c>
    </row>
    <row r="5" spans="1:15" x14ac:dyDescent="0.55000000000000004">
      <c r="K5" s="47"/>
      <c r="L5" s="11" t="s">
        <v>46</v>
      </c>
      <c r="M5" s="12" t="s">
        <v>43</v>
      </c>
      <c r="N5" s="59">
        <v>55</v>
      </c>
      <c r="O5" s="13" t="s">
        <v>87</v>
      </c>
    </row>
    <row r="6" spans="1:15" x14ac:dyDescent="0.55000000000000004">
      <c r="K6" s="47"/>
      <c r="L6" s="14" t="s">
        <v>48</v>
      </c>
      <c r="M6" s="15" t="s">
        <v>45</v>
      </c>
      <c r="N6" s="60">
        <v>0.5</v>
      </c>
      <c r="O6" s="16" t="s">
        <v>44</v>
      </c>
    </row>
    <row r="7" spans="1:15" ht="36" x14ac:dyDescent="0.55000000000000004">
      <c r="K7" s="47"/>
      <c r="L7" s="14" t="s">
        <v>49</v>
      </c>
      <c r="M7" s="15" t="s">
        <v>47</v>
      </c>
      <c r="N7" s="61" t="s">
        <v>125</v>
      </c>
      <c r="O7" s="16" t="s">
        <v>47</v>
      </c>
    </row>
    <row r="8" spans="1:15" ht="20" x14ac:dyDescent="0.55000000000000004">
      <c r="K8" s="47"/>
      <c r="L8" s="34" t="s">
        <v>23</v>
      </c>
      <c r="M8" s="35" t="s">
        <v>116</v>
      </c>
      <c r="N8" s="61">
        <v>5</v>
      </c>
      <c r="O8" s="16" t="s">
        <v>47</v>
      </c>
    </row>
    <row r="9" spans="1:15" x14ac:dyDescent="0.55000000000000004">
      <c r="K9" s="47"/>
      <c r="L9" s="14" t="s">
        <v>50</v>
      </c>
      <c r="M9" s="15" t="s">
        <v>47</v>
      </c>
      <c r="N9" s="40" t="str">
        <f>IF(N13&lt;N12,"OK","NG")</f>
        <v>OK</v>
      </c>
      <c r="O9" s="16"/>
    </row>
    <row r="10" spans="1:15" ht="18" customHeight="1" x14ac:dyDescent="0.55000000000000004">
      <c r="K10" s="47"/>
      <c r="L10" s="14" t="s">
        <v>51</v>
      </c>
      <c r="M10" s="15" t="s">
        <v>52</v>
      </c>
      <c r="N10" s="22">
        <f>VLOOKUP(N7,型鋼!$A$2:$G$42,6,FALSE)</f>
        <v>6.2600000000000002E-6</v>
      </c>
      <c r="O10" s="16" t="s">
        <v>104</v>
      </c>
    </row>
    <row r="11" spans="1:15" ht="20" x14ac:dyDescent="0.55000000000000004">
      <c r="K11" s="47"/>
      <c r="L11" s="14" t="s">
        <v>53</v>
      </c>
      <c r="M11" s="15" t="s">
        <v>54</v>
      </c>
      <c r="N11" s="23">
        <f>VLOOKUP(N7,型鋼!$A$2:$G$42,7,FALSE)</f>
        <v>400</v>
      </c>
      <c r="O11" s="16" t="s">
        <v>55</v>
      </c>
    </row>
    <row r="12" spans="1:15" ht="20" x14ac:dyDescent="0.55000000000000004">
      <c r="K12" s="47"/>
      <c r="L12" s="14" t="s">
        <v>57</v>
      </c>
      <c r="M12" s="15" t="s">
        <v>115</v>
      </c>
      <c r="N12" s="24">
        <f>ROUNDDOWN(N11/N8,0)</f>
        <v>80</v>
      </c>
      <c r="O12" s="16" t="s">
        <v>55</v>
      </c>
    </row>
    <row r="13" spans="1:15" ht="20.5" thickBot="1" x14ac:dyDescent="0.6">
      <c r="K13" s="48"/>
      <c r="L13" s="17" t="s">
        <v>58</v>
      </c>
      <c r="M13" s="18" t="s">
        <v>56</v>
      </c>
      <c r="N13" s="25">
        <f>ROUNDUP((N5*9.81*N6)/N10*10^(-6),0)</f>
        <v>44</v>
      </c>
      <c r="O13" s="19" t="s">
        <v>55</v>
      </c>
    </row>
    <row r="17" spans="11:15" ht="18" customHeight="1" thickBot="1" x14ac:dyDescent="0.6">
      <c r="K17" s="47"/>
      <c r="L17" s="52" t="s">
        <v>111</v>
      </c>
    </row>
    <row r="18" spans="11:15" ht="20" customHeight="1" x14ac:dyDescent="0.55000000000000004">
      <c r="K18" s="47"/>
      <c r="L18" s="49" t="s">
        <v>35</v>
      </c>
      <c r="M18" s="50" t="s">
        <v>61</v>
      </c>
      <c r="N18" s="59">
        <v>4.5999999999999996</v>
      </c>
      <c r="O18" s="28" t="s">
        <v>61</v>
      </c>
    </row>
    <row r="19" spans="11:15" ht="20" x14ac:dyDescent="0.55000000000000004">
      <c r="K19" s="47"/>
      <c r="L19" s="36" t="s">
        <v>69</v>
      </c>
      <c r="M19" s="21" t="s">
        <v>62</v>
      </c>
      <c r="N19" s="61">
        <v>0.11</v>
      </c>
      <c r="O19" s="29" t="s">
        <v>63</v>
      </c>
    </row>
    <row r="20" spans="11:15" ht="20" x14ac:dyDescent="0.55000000000000004">
      <c r="K20" s="47"/>
      <c r="L20" s="36"/>
      <c r="M20" s="21" t="s">
        <v>64</v>
      </c>
      <c r="N20" s="61">
        <v>0.03</v>
      </c>
      <c r="O20" s="29" t="s">
        <v>63</v>
      </c>
    </row>
    <row r="21" spans="11:15" x14ac:dyDescent="0.55000000000000004">
      <c r="K21" s="47"/>
      <c r="L21" s="20" t="s">
        <v>65</v>
      </c>
      <c r="M21" s="21" t="s">
        <v>68</v>
      </c>
      <c r="N21" s="61">
        <v>2</v>
      </c>
      <c r="O21" s="29" t="s">
        <v>71</v>
      </c>
    </row>
    <row r="22" spans="11:15" ht="18" customHeight="1" x14ac:dyDescent="0.55000000000000004">
      <c r="K22" s="47"/>
      <c r="L22" s="20" t="s">
        <v>24</v>
      </c>
      <c r="M22" s="21" t="s">
        <v>61</v>
      </c>
      <c r="N22" s="62" t="s">
        <v>126</v>
      </c>
      <c r="O22" s="29" t="s">
        <v>61</v>
      </c>
    </row>
    <row r="23" spans="11:15" ht="20" x14ac:dyDescent="0.55000000000000004">
      <c r="K23" s="47"/>
      <c r="L23" s="20" t="s">
        <v>37</v>
      </c>
      <c r="M23" s="21" t="s">
        <v>117</v>
      </c>
      <c r="N23" s="62">
        <v>5</v>
      </c>
      <c r="O23" s="29" t="s">
        <v>61</v>
      </c>
    </row>
    <row r="24" spans="11:15" ht="20" customHeight="1" x14ac:dyDescent="0.55000000000000004">
      <c r="K24" s="47"/>
      <c r="L24" s="14" t="s">
        <v>72</v>
      </c>
      <c r="M24" s="15" t="s">
        <v>61</v>
      </c>
      <c r="N24" s="40" t="str">
        <f>IF(N29&gt;N30,"OK","NG")</f>
        <v>OK</v>
      </c>
      <c r="O24" s="29" t="s">
        <v>61</v>
      </c>
    </row>
    <row r="25" spans="11:15" ht="20" x14ac:dyDescent="0.55000000000000004">
      <c r="K25" s="47"/>
      <c r="L25" s="20" t="s">
        <v>46</v>
      </c>
      <c r="M25" s="21" t="s">
        <v>59</v>
      </c>
      <c r="N25" s="26">
        <f>ROUNDUP((N5*N6*9.81)/(N21*(N20^2/N19+N19)),0)</f>
        <v>1142</v>
      </c>
      <c r="O25" s="29" t="s">
        <v>60</v>
      </c>
    </row>
    <row r="26" spans="11:15" x14ac:dyDescent="0.55000000000000004">
      <c r="K26" s="47"/>
      <c r="L26" s="20" t="s">
        <v>66</v>
      </c>
      <c r="M26" s="21" t="s">
        <v>67</v>
      </c>
      <c r="N26" s="38">
        <v>2</v>
      </c>
      <c r="O26" s="29" t="s">
        <v>70</v>
      </c>
    </row>
    <row r="27" spans="11:15" ht="20" x14ac:dyDescent="0.55000000000000004">
      <c r="K27" s="48"/>
      <c r="L27" s="14" t="s">
        <v>103</v>
      </c>
      <c r="M27" s="15" t="s">
        <v>73</v>
      </c>
      <c r="N27" s="53">
        <f>VLOOKUP(N22,ボルト有効断面積!B3:C12,2,FALSE)</f>
        <v>84.3</v>
      </c>
      <c r="O27" s="16" t="s">
        <v>109</v>
      </c>
    </row>
    <row r="28" spans="11:15" ht="20" x14ac:dyDescent="0.55000000000000004">
      <c r="K28" s="48"/>
      <c r="L28" s="14" t="s">
        <v>114</v>
      </c>
      <c r="M28" s="15" t="s">
        <v>106</v>
      </c>
      <c r="N28" s="23">
        <f>VLOOKUP(計算シート!N18,ボルト材質と降伏点一覧!A4:D16,3,FALSE)</f>
        <v>400</v>
      </c>
      <c r="O28" s="16" t="s">
        <v>55</v>
      </c>
    </row>
    <row r="29" spans="11:15" ht="20" x14ac:dyDescent="0.55000000000000004">
      <c r="K29" s="48"/>
      <c r="L29" s="14" t="s">
        <v>57</v>
      </c>
      <c r="M29" s="15" t="s">
        <v>105</v>
      </c>
      <c r="N29" s="23">
        <f>N28/N23</f>
        <v>80</v>
      </c>
      <c r="O29" s="16" t="s">
        <v>55</v>
      </c>
    </row>
    <row r="30" spans="11:15" ht="20.5" thickBot="1" x14ac:dyDescent="0.6">
      <c r="L30" s="51" t="s">
        <v>107</v>
      </c>
      <c r="M30" s="18" t="s">
        <v>108</v>
      </c>
      <c r="N30" s="27">
        <f>ROUNDUP(N25/N27,0)</f>
        <v>14</v>
      </c>
      <c r="O30" s="19" t="s">
        <v>55</v>
      </c>
    </row>
  </sheetData>
  <sheetProtection algorithmName="SHA-512" hashValue="WCDJghNv2wiEiWcK3uE+sjfLLk5wevpGQF32y0PtZpF4rWPIvzV3rllubRElcqBk99uvo7vyXGPUEGHXdF4E7w==" saltValue="WrkSniPvr9XV2U0GjZMn/g==" spinCount="100000" sheet="1" objects="1" scenarios="1"/>
  <mergeCells count="1">
    <mergeCell ref="A2:H2"/>
  </mergeCells>
  <phoneticPr fontId="1"/>
  <conditionalFormatting sqref="N9">
    <cfRule type="expression" dxfId="3" priority="3">
      <formula>$N$9="NG"</formula>
    </cfRule>
    <cfRule type="expression" dxfId="2" priority="4">
      <formula>$N$9="OK"</formula>
    </cfRule>
  </conditionalFormatting>
  <conditionalFormatting sqref="N24">
    <cfRule type="expression" dxfId="1" priority="1">
      <formula>$N$24="NG"</formula>
    </cfRule>
    <cfRule type="expression" dxfId="0" priority="2">
      <formula>$N$24="OK"</formula>
    </cfRule>
  </conditionalFormatting>
  <pageMargins left="0.7" right="0.7" top="0.75" bottom="0.75" header="0.3" footer="0.3"/>
  <pageSetup paperSize="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ボルト材質と降伏点一覧!$A$4:$A$16</xm:f>
          </x14:formula1>
          <xm:sqref>N18</xm:sqref>
        </x14:dataValidation>
        <x14:dataValidation type="list" errorStyle="information" allowBlank="1" showInputMessage="1" showErrorMessage="1" errorTitle="手入力のお願い" error="リスト以外の型鋼を使用する場合、断面係数、引張強さを手入力願います。" xr:uid="{00000000-0002-0000-0500-000004000000}">
          <x14:formula1>
            <xm:f>型鋼!$A$3:$A$42</xm:f>
          </x14:formula1>
          <xm:sqref>N7</xm:sqref>
        </x14:dataValidation>
        <x14:dataValidation type="list" allowBlank="1" showInputMessage="1" showErrorMessage="1" xr:uid="{00000000-0002-0000-0500-000002000000}">
          <x14:formula1>
            <xm:f>ボルト有効断面積!$B$4:$B$12</xm:f>
          </x14:formula1>
          <xm:sqref>N22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2"/>
  <sheetViews>
    <sheetView showGridLines="0" zoomScale="80" zoomScaleNormal="80" workbookViewId="0"/>
  </sheetViews>
  <sheetFormatPr defaultRowHeight="18" x14ac:dyDescent="0.55000000000000004"/>
  <cols>
    <col min="1" max="1" width="30.08203125" bestFit="1" customWidth="1"/>
    <col min="2" max="2" width="5.25" customWidth="1"/>
    <col min="3" max="3" width="7.33203125" customWidth="1"/>
    <col min="4" max="6" width="11.25" customWidth="1"/>
    <col min="11" max="11" width="10" customWidth="1"/>
  </cols>
  <sheetData>
    <row r="1" spans="1:12" x14ac:dyDescent="0.55000000000000004">
      <c r="A1" t="s">
        <v>113</v>
      </c>
    </row>
    <row r="2" spans="1:12" x14ac:dyDescent="0.55000000000000004">
      <c r="A2" s="4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5"/>
      <c r="I2" s="5"/>
      <c r="J2" s="5"/>
      <c r="K2" s="5"/>
      <c r="L2" s="5"/>
    </row>
    <row r="3" spans="1:12" x14ac:dyDescent="0.55000000000000004">
      <c r="A3" s="6" t="s">
        <v>123</v>
      </c>
      <c r="B3" s="54"/>
      <c r="C3" s="54"/>
      <c r="D3" s="54"/>
      <c r="E3" s="54"/>
      <c r="F3" s="55"/>
      <c r="G3" s="54"/>
      <c r="H3" s="5"/>
      <c r="I3" s="5"/>
      <c r="J3" s="5"/>
      <c r="K3" s="5"/>
      <c r="L3" s="5"/>
    </row>
    <row r="4" spans="1:12" x14ac:dyDescent="0.55000000000000004">
      <c r="A4" s="6" t="s">
        <v>123</v>
      </c>
      <c r="B4" s="54"/>
      <c r="C4" s="54"/>
      <c r="D4" s="54"/>
      <c r="E4" s="54"/>
      <c r="F4" s="55"/>
      <c r="G4" s="54"/>
      <c r="H4" s="5"/>
      <c r="I4" s="5"/>
      <c r="J4" s="5"/>
      <c r="K4" s="5"/>
      <c r="L4" s="5"/>
    </row>
    <row r="5" spans="1:12" x14ac:dyDescent="0.55000000000000004">
      <c r="A5" s="6" t="s">
        <v>123</v>
      </c>
      <c r="B5" s="54"/>
      <c r="C5" s="54"/>
      <c r="D5" s="54"/>
      <c r="E5" s="54"/>
      <c r="F5" s="55"/>
      <c r="G5" s="54"/>
      <c r="H5" s="5"/>
      <c r="I5" s="5"/>
      <c r="J5" s="5"/>
      <c r="K5" s="5"/>
      <c r="L5" s="5"/>
    </row>
    <row r="6" spans="1:12" x14ac:dyDescent="0.55000000000000004">
      <c r="A6" s="6" t="s">
        <v>123</v>
      </c>
      <c r="B6" s="54"/>
      <c r="C6" s="54"/>
      <c r="D6" s="54"/>
      <c r="E6" s="54"/>
      <c r="F6" s="55"/>
      <c r="G6" s="54"/>
      <c r="H6" s="5"/>
      <c r="I6" s="5"/>
      <c r="J6" s="5"/>
      <c r="K6" s="5"/>
      <c r="L6" s="5"/>
    </row>
    <row r="7" spans="1:12" x14ac:dyDescent="0.55000000000000004">
      <c r="A7" s="6" t="s">
        <v>123</v>
      </c>
      <c r="B7" s="1"/>
      <c r="C7" s="1"/>
      <c r="D7" s="7"/>
      <c r="E7" s="3"/>
      <c r="F7" s="3"/>
      <c r="G7" s="1"/>
      <c r="I7" s="2"/>
      <c r="J7" s="2"/>
      <c r="K7" s="2"/>
      <c r="L7" s="2"/>
    </row>
    <row r="8" spans="1:12" x14ac:dyDescent="0.55000000000000004">
      <c r="A8" s="6" t="s">
        <v>123</v>
      </c>
      <c r="B8" s="1"/>
      <c r="C8" s="1"/>
      <c r="D8" s="7"/>
      <c r="E8" s="3"/>
      <c r="F8" s="3"/>
      <c r="G8" s="1"/>
      <c r="I8" s="2"/>
      <c r="J8" s="2"/>
      <c r="K8" s="2"/>
      <c r="L8" s="2"/>
    </row>
    <row r="9" spans="1:12" x14ac:dyDescent="0.55000000000000004">
      <c r="A9" s="6" t="s">
        <v>123</v>
      </c>
      <c r="B9" s="1"/>
      <c r="C9" s="1"/>
      <c r="D9" s="7"/>
      <c r="E9" s="3"/>
      <c r="F9" s="3"/>
      <c r="G9" s="1"/>
      <c r="I9" s="2"/>
      <c r="J9" s="2"/>
      <c r="K9" s="2"/>
      <c r="L9" s="2"/>
    </row>
    <row r="10" spans="1:12" x14ac:dyDescent="0.55000000000000004">
      <c r="A10" s="6" t="s">
        <v>123</v>
      </c>
      <c r="B10" s="1"/>
      <c r="C10" s="1"/>
      <c r="D10" s="7"/>
      <c r="E10" s="3"/>
      <c r="F10" s="3"/>
      <c r="G10" s="1"/>
    </row>
    <row r="11" spans="1:12" x14ac:dyDescent="0.55000000000000004">
      <c r="A11" s="6" t="s">
        <v>123</v>
      </c>
      <c r="B11" s="1"/>
      <c r="C11" s="1"/>
      <c r="D11" s="7"/>
      <c r="E11" s="3"/>
      <c r="F11" s="3"/>
      <c r="G11" s="1"/>
    </row>
    <row r="12" spans="1:12" x14ac:dyDescent="0.55000000000000004">
      <c r="A12" s="6" t="s">
        <v>123</v>
      </c>
      <c r="B12" s="1"/>
      <c r="C12" s="1"/>
      <c r="D12" s="7"/>
      <c r="E12" s="3"/>
      <c r="F12" s="3"/>
      <c r="G12" s="1"/>
    </row>
    <row r="13" spans="1:12" x14ac:dyDescent="0.55000000000000004">
      <c r="A13" s="6" t="s">
        <v>123</v>
      </c>
      <c r="B13" s="1"/>
      <c r="C13" s="1"/>
      <c r="D13" s="7"/>
      <c r="E13" s="3"/>
      <c r="F13" s="3"/>
      <c r="G13" s="1"/>
    </row>
    <row r="14" spans="1:12" x14ac:dyDescent="0.55000000000000004">
      <c r="A14" s="6" t="s">
        <v>123</v>
      </c>
      <c r="B14" s="1"/>
      <c r="C14" s="1"/>
      <c r="D14" s="7"/>
      <c r="E14" s="3"/>
      <c r="F14" s="3"/>
      <c r="G14" s="1"/>
    </row>
    <row r="15" spans="1:12" x14ac:dyDescent="0.55000000000000004">
      <c r="A15" s="6" t="s">
        <v>123</v>
      </c>
      <c r="B15" s="1"/>
      <c r="C15" s="1"/>
      <c r="D15" s="7"/>
      <c r="E15" s="3"/>
      <c r="F15" s="3"/>
      <c r="G15" s="1"/>
    </row>
    <row r="16" spans="1:12" x14ac:dyDescent="0.55000000000000004">
      <c r="A16" s="6" t="s">
        <v>123</v>
      </c>
      <c r="B16" s="1"/>
      <c r="C16" s="1"/>
      <c r="D16" s="7"/>
      <c r="E16" s="3"/>
      <c r="F16" s="3"/>
      <c r="G16" s="1"/>
    </row>
    <row r="17" spans="1:12" x14ac:dyDescent="0.55000000000000004">
      <c r="A17" s="6" t="s">
        <v>123</v>
      </c>
      <c r="B17" s="1"/>
      <c r="C17" s="1"/>
      <c r="D17" s="7"/>
      <c r="E17" s="3"/>
      <c r="F17" s="3"/>
      <c r="G17" s="1"/>
    </row>
    <row r="18" spans="1:12" x14ac:dyDescent="0.55000000000000004">
      <c r="A18" s="6" t="s">
        <v>123</v>
      </c>
      <c r="B18" s="1"/>
      <c r="C18" s="1"/>
      <c r="D18" s="7"/>
      <c r="E18" s="3"/>
      <c r="F18" s="3"/>
      <c r="G18" s="1"/>
    </row>
    <row r="19" spans="1:12" x14ac:dyDescent="0.55000000000000004">
      <c r="A19" s="6" t="s">
        <v>119</v>
      </c>
      <c r="B19" s="54"/>
      <c r="C19" s="54"/>
      <c r="D19" s="54"/>
      <c r="E19" s="54"/>
      <c r="F19" s="55">
        <f>0.661/10^6</f>
        <v>6.61E-7</v>
      </c>
      <c r="G19" s="54">
        <v>400</v>
      </c>
      <c r="H19" s="5"/>
      <c r="I19" s="5"/>
      <c r="J19" s="5"/>
      <c r="K19" s="5"/>
      <c r="L19" s="5"/>
    </row>
    <row r="20" spans="1:12" x14ac:dyDescent="0.55000000000000004">
      <c r="A20" s="6" t="s">
        <v>120</v>
      </c>
      <c r="B20" s="54"/>
      <c r="C20" s="54"/>
      <c r="D20" s="54"/>
      <c r="E20" s="54"/>
      <c r="F20" s="55">
        <f>3.08/10^6</f>
        <v>3.0800000000000002E-6</v>
      </c>
      <c r="G20" s="54">
        <v>400</v>
      </c>
      <c r="H20" s="5"/>
      <c r="I20" s="5"/>
      <c r="J20" s="5"/>
      <c r="K20" s="5"/>
      <c r="L20" s="5"/>
    </row>
    <row r="21" spans="1:12" x14ac:dyDescent="0.55000000000000004">
      <c r="A21" s="6" t="s">
        <v>121</v>
      </c>
      <c r="B21" s="54"/>
      <c r="C21" s="54"/>
      <c r="D21" s="54"/>
      <c r="E21" s="54"/>
      <c r="F21" s="55">
        <f>6.26/10^6</f>
        <v>6.2600000000000002E-6</v>
      </c>
      <c r="G21" s="54">
        <v>400</v>
      </c>
      <c r="H21" s="5"/>
      <c r="I21" s="5"/>
      <c r="J21" s="5"/>
      <c r="K21" s="5"/>
      <c r="L21" s="5"/>
    </row>
    <row r="22" spans="1:12" x14ac:dyDescent="0.55000000000000004">
      <c r="A22" s="6" t="s">
        <v>122</v>
      </c>
      <c r="B22" s="54"/>
      <c r="C22" s="54"/>
      <c r="D22" s="54"/>
      <c r="E22" s="54"/>
      <c r="F22" s="55">
        <f>8.47/10^6</f>
        <v>8.4700000000000002E-6</v>
      </c>
      <c r="G22" s="54">
        <v>400</v>
      </c>
      <c r="H22" s="5"/>
      <c r="I22" s="5"/>
      <c r="J22" s="5"/>
      <c r="K22" s="5"/>
      <c r="L22" s="5"/>
    </row>
    <row r="23" spans="1:12" x14ac:dyDescent="0.55000000000000004">
      <c r="A23" s="6" t="s">
        <v>8</v>
      </c>
      <c r="B23" s="1" t="s">
        <v>0</v>
      </c>
      <c r="C23" s="1" t="s">
        <v>0</v>
      </c>
      <c r="D23" s="8">
        <v>6.92</v>
      </c>
      <c r="E23" s="3">
        <v>7.5300000000000003E-7</v>
      </c>
      <c r="F23" s="3">
        <v>2.0100000000000001E-5</v>
      </c>
      <c r="G23" s="1">
        <v>400</v>
      </c>
    </row>
    <row r="24" spans="1:12" x14ac:dyDescent="0.55000000000000004">
      <c r="A24" s="6" t="s">
        <v>9</v>
      </c>
      <c r="B24" s="1" t="s">
        <v>0</v>
      </c>
      <c r="C24" s="1" t="s">
        <v>0</v>
      </c>
      <c r="D24" s="8">
        <v>9.36</v>
      </c>
      <c r="E24" s="3">
        <v>1.88E-6</v>
      </c>
      <c r="F24" s="3">
        <v>3.7599999999999999E-5</v>
      </c>
      <c r="G24" s="1">
        <v>400</v>
      </c>
    </row>
    <row r="25" spans="1:12" x14ac:dyDescent="0.55000000000000004">
      <c r="A25" s="6" t="s">
        <v>10</v>
      </c>
      <c r="B25" s="1" t="s">
        <v>0</v>
      </c>
      <c r="C25" s="1" t="s">
        <v>0</v>
      </c>
      <c r="D25" s="8">
        <v>13.4</v>
      </c>
      <c r="E25" s="3">
        <v>4.2400000000000001E-6</v>
      </c>
      <c r="F25" s="3">
        <v>6.7799999999999995E-5</v>
      </c>
      <c r="G25" s="1">
        <v>400</v>
      </c>
    </row>
    <row r="26" spans="1:12" x14ac:dyDescent="0.55000000000000004">
      <c r="A26" s="6" t="s">
        <v>11</v>
      </c>
      <c r="B26" s="1" t="s">
        <v>0</v>
      </c>
      <c r="C26" s="1" t="s">
        <v>0</v>
      </c>
      <c r="D26" s="8">
        <v>18.600000000000001</v>
      </c>
      <c r="E26" s="3">
        <v>8.6100000000000006E-6</v>
      </c>
      <c r="F26" s="3">
        <v>1.15E-4</v>
      </c>
      <c r="G26" s="1">
        <v>400</v>
      </c>
    </row>
    <row r="27" spans="1:12" x14ac:dyDescent="0.55000000000000004">
      <c r="A27" s="6" t="s">
        <v>20</v>
      </c>
      <c r="B27" s="1" t="s">
        <v>0</v>
      </c>
      <c r="C27" s="1" t="s">
        <v>0</v>
      </c>
      <c r="D27" s="8">
        <v>24</v>
      </c>
      <c r="E27" s="3">
        <v>1.0499999999999999E-5</v>
      </c>
      <c r="F27" s="3">
        <v>1.3999999999999999E-4</v>
      </c>
      <c r="G27" s="1">
        <v>400</v>
      </c>
    </row>
    <row r="28" spans="1:12" x14ac:dyDescent="0.55000000000000004">
      <c r="A28" s="6" t="s">
        <v>21</v>
      </c>
      <c r="B28" s="1" t="s">
        <v>0</v>
      </c>
      <c r="C28" s="1" t="s">
        <v>0</v>
      </c>
      <c r="D28" s="8">
        <v>21.4</v>
      </c>
      <c r="E28" s="3">
        <v>1.38E-5</v>
      </c>
      <c r="F28" s="3">
        <v>1.5300000000000001E-4</v>
      </c>
      <c r="G28" s="1">
        <v>400</v>
      </c>
    </row>
    <row r="29" spans="1:12" x14ac:dyDescent="0.55000000000000004">
      <c r="A29" s="6" t="s">
        <v>12</v>
      </c>
      <c r="B29" s="1" t="s">
        <v>0</v>
      </c>
      <c r="C29" s="1" t="s">
        <v>0</v>
      </c>
      <c r="D29" s="8">
        <v>24.6</v>
      </c>
      <c r="E29" s="3">
        <v>1.95E-5</v>
      </c>
      <c r="F29" s="3">
        <v>1.95E-4</v>
      </c>
      <c r="G29" s="1">
        <v>400</v>
      </c>
    </row>
    <row r="30" spans="1:12" x14ac:dyDescent="0.55000000000000004">
      <c r="A30" s="6" t="s">
        <v>13</v>
      </c>
      <c r="B30" s="1" t="s">
        <v>0</v>
      </c>
      <c r="C30" s="1" t="s">
        <v>0</v>
      </c>
      <c r="D30" s="8">
        <v>30.3</v>
      </c>
      <c r="E30" s="3">
        <v>2.4899999999999999E-5</v>
      </c>
      <c r="F30" s="3">
        <v>2.4899999999999998E-4</v>
      </c>
      <c r="G30" s="1">
        <v>400</v>
      </c>
    </row>
    <row r="31" spans="1:12" x14ac:dyDescent="0.55000000000000004">
      <c r="A31" s="6" t="s">
        <v>14</v>
      </c>
      <c r="B31" s="1" t="s">
        <v>0</v>
      </c>
      <c r="C31" s="1" t="s">
        <v>0</v>
      </c>
      <c r="D31" s="8">
        <v>34.6</v>
      </c>
      <c r="E31" s="3">
        <v>4.18E-5</v>
      </c>
      <c r="F31" s="3">
        <v>3.3399999999999999E-4</v>
      </c>
      <c r="G31" s="1">
        <v>400</v>
      </c>
    </row>
    <row r="32" spans="1:12" x14ac:dyDescent="0.55000000000000004">
      <c r="A32" s="6" t="s">
        <v>15</v>
      </c>
      <c r="B32" s="1" t="s">
        <v>0</v>
      </c>
      <c r="C32" s="1" t="s">
        <v>0</v>
      </c>
      <c r="D32" s="8">
        <v>40.200000000000003</v>
      </c>
      <c r="E32" s="3">
        <v>4.6799999999999999E-5</v>
      </c>
      <c r="F32" s="3">
        <v>3.7399999999999998E-4</v>
      </c>
      <c r="G32" s="1">
        <v>400</v>
      </c>
    </row>
    <row r="33" spans="1:7" x14ac:dyDescent="0.55000000000000004">
      <c r="A33" s="6" t="s">
        <v>16</v>
      </c>
      <c r="B33" s="1" t="s">
        <v>0</v>
      </c>
      <c r="C33" s="1" t="s">
        <v>0</v>
      </c>
      <c r="D33" s="8">
        <v>38.1</v>
      </c>
      <c r="E33" s="3">
        <v>6.4399999999999993E-5</v>
      </c>
      <c r="F33" s="3">
        <v>4.2900000000000002E-4</v>
      </c>
      <c r="G33" s="1">
        <v>400</v>
      </c>
    </row>
    <row r="34" spans="1:7" x14ac:dyDescent="0.55000000000000004">
      <c r="A34" s="6" t="s">
        <v>17</v>
      </c>
      <c r="B34" s="1" t="s">
        <v>0</v>
      </c>
      <c r="C34" s="1" t="s">
        <v>0</v>
      </c>
      <c r="D34" s="8">
        <v>43.8</v>
      </c>
      <c r="E34" s="3">
        <v>7.4099999999999999E-5</v>
      </c>
      <c r="F34" s="3">
        <v>4.9399999999999997E-4</v>
      </c>
      <c r="G34" s="1">
        <v>400</v>
      </c>
    </row>
    <row r="35" spans="1:7" x14ac:dyDescent="0.55000000000000004">
      <c r="A35" s="6" t="s">
        <v>18</v>
      </c>
      <c r="B35" s="1" t="s">
        <v>0</v>
      </c>
      <c r="C35" s="1" t="s">
        <v>0</v>
      </c>
      <c r="D35" s="8">
        <v>48.6</v>
      </c>
      <c r="E35" s="3">
        <v>7.8700000000000002E-5</v>
      </c>
      <c r="F35" s="3">
        <v>5.2499999999999997E-4</v>
      </c>
      <c r="G35" s="1">
        <v>400</v>
      </c>
    </row>
    <row r="36" spans="1:7" x14ac:dyDescent="0.55000000000000004">
      <c r="A36" s="6" t="s">
        <v>19</v>
      </c>
      <c r="B36" s="1" t="s">
        <v>0</v>
      </c>
      <c r="C36" s="1" t="s">
        <v>0</v>
      </c>
      <c r="D36" s="8">
        <v>54.5</v>
      </c>
      <c r="E36" s="3">
        <v>1.45E-4</v>
      </c>
      <c r="F36" s="3">
        <v>7.6300000000000001E-4</v>
      </c>
      <c r="G36" s="1">
        <v>400</v>
      </c>
    </row>
    <row r="37" spans="1:7" x14ac:dyDescent="0.55000000000000004">
      <c r="A37" s="6" t="s">
        <v>22</v>
      </c>
      <c r="B37" s="1" t="s">
        <v>0</v>
      </c>
      <c r="C37" s="1" t="s">
        <v>0</v>
      </c>
      <c r="D37" s="8">
        <v>62</v>
      </c>
      <c r="E37" s="3">
        <v>1.56E-4</v>
      </c>
      <c r="F37" s="3">
        <v>8.2299999999999995E-4</v>
      </c>
      <c r="G37" s="1">
        <v>400</v>
      </c>
    </row>
    <row r="38" spans="1:7" x14ac:dyDescent="0.55000000000000004">
      <c r="A38" s="6" t="s">
        <v>38</v>
      </c>
      <c r="B38" s="1" t="s">
        <v>0</v>
      </c>
      <c r="C38" s="1" t="s">
        <v>0</v>
      </c>
      <c r="D38" s="8">
        <v>16.899999999999999</v>
      </c>
      <c r="E38" s="3">
        <v>3.7799999999999998E-6</v>
      </c>
      <c r="F38" s="3">
        <v>7.5599999999999994E-5</v>
      </c>
      <c r="G38" s="1">
        <v>400</v>
      </c>
    </row>
    <row r="39" spans="1:7" x14ac:dyDescent="0.55000000000000004">
      <c r="A39" s="6" t="s">
        <v>39</v>
      </c>
      <c r="B39" s="1" t="s">
        <v>0</v>
      </c>
      <c r="C39" s="1" t="s">
        <v>0</v>
      </c>
      <c r="D39" s="8">
        <v>23.6</v>
      </c>
      <c r="E39" s="3">
        <v>8.3899999999999993E-6</v>
      </c>
      <c r="F39" s="3">
        <v>1.34E-4</v>
      </c>
      <c r="G39" s="1">
        <v>400</v>
      </c>
    </row>
    <row r="40" spans="1:7" x14ac:dyDescent="0.55000000000000004">
      <c r="A40" s="6" t="s">
        <v>40</v>
      </c>
      <c r="B40" s="1" t="s">
        <v>0</v>
      </c>
      <c r="C40" s="1" t="s">
        <v>0</v>
      </c>
      <c r="D40" s="8">
        <v>31.1</v>
      </c>
      <c r="E40" s="3">
        <v>1.6200000000000001E-5</v>
      </c>
      <c r="F40" s="3">
        <v>2.1599999999999999E-4</v>
      </c>
      <c r="G40" s="1">
        <v>400</v>
      </c>
    </row>
    <row r="41" spans="1:7" x14ac:dyDescent="0.55000000000000004">
      <c r="A41" s="6" t="s">
        <v>41</v>
      </c>
      <c r="B41" s="1" t="s">
        <v>0</v>
      </c>
      <c r="C41" s="1" t="s">
        <v>0</v>
      </c>
      <c r="D41" s="8">
        <v>49.9</v>
      </c>
      <c r="E41" s="3">
        <v>4.7200000000000002E-5</v>
      </c>
      <c r="F41" s="3">
        <v>4.7199999999999998E-4</v>
      </c>
      <c r="G41" s="1">
        <v>400</v>
      </c>
    </row>
    <row r="42" spans="1:7" x14ac:dyDescent="0.55000000000000004">
      <c r="A42" s="6" t="s">
        <v>42</v>
      </c>
      <c r="B42" s="1" t="s">
        <v>0</v>
      </c>
      <c r="C42" s="1" t="s">
        <v>0</v>
      </c>
      <c r="D42" s="8">
        <v>71.8</v>
      </c>
      <c r="E42" s="3">
        <v>1.07E-4</v>
      </c>
      <c r="F42" s="3">
        <v>8.5999999999999998E-4</v>
      </c>
      <c r="G42" s="1">
        <v>400</v>
      </c>
    </row>
  </sheetData>
  <sheetProtection algorithmName="SHA-512" hashValue="gJ5PC80ErAezQA4u6Ahn92pwGZz8SMgEWWSSg09J6z9bC7loWQO5iaxK/z80wV+ApPtqRv6MJZvvNZEfVT5Y4w==" saltValue="Ft6QdndpF8YciGdzBA4TyA==" spinCount="100000" sheet="1" objects="1" scenarios="1"/>
  <phoneticPr fontId="1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02410-CA0A-43AA-B0A8-EB34B91756D2}">
  <dimension ref="A1:D16"/>
  <sheetViews>
    <sheetView showGridLines="0" zoomScale="85" zoomScaleNormal="85" workbookViewId="0"/>
  </sheetViews>
  <sheetFormatPr defaultRowHeight="18" x14ac:dyDescent="0.55000000000000004"/>
  <cols>
    <col min="1" max="1" width="18.25" bestFit="1" customWidth="1"/>
    <col min="2" max="2" width="31.4140625" customWidth="1"/>
    <col min="3" max="3" width="19.58203125" bestFit="1" customWidth="1"/>
    <col min="4" max="4" width="29.58203125" bestFit="1" customWidth="1"/>
  </cols>
  <sheetData>
    <row r="1" spans="1:4" x14ac:dyDescent="0.55000000000000004">
      <c r="A1" t="s">
        <v>89</v>
      </c>
    </row>
    <row r="2" spans="1:4" ht="18.5" thickBot="1" x14ac:dyDescent="0.6"/>
    <row r="3" spans="1:4" x14ac:dyDescent="0.55000000000000004">
      <c r="A3" s="41" t="s">
        <v>90</v>
      </c>
      <c r="B3" s="42" t="s">
        <v>91</v>
      </c>
      <c r="C3" s="42" t="s">
        <v>92</v>
      </c>
      <c r="D3" s="43" t="s">
        <v>93</v>
      </c>
    </row>
    <row r="4" spans="1:4" x14ac:dyDescent="0.55000000000000004">
      <c r="A4" s="34">
        <v>4.5999999999999996</v>
      </c>
      <c r="B4" s="15" t="s">
        <v>94</v>
      </c>
      <c r="C4" s="23">
        <v>400</v>
      </c>
      <c r="D4" s="44">
        <v>240</v>
      </c>
    </row>
    <row r="5" spans="1:4" ht="36" x14ac:dyDescent="0.55000000000000004">
      <c r="A5" s="34">
        <v>4.8</v>
      </c>
      <c r="B5" s="15" t="s">
        <v>95</v>
      </c>
      <c r="C5" s="23">
        <v>400</v>
      </c>
      <c r="D5" s="44">
        <v>320</v>
      </c>
    </row>
    <row r="6" spans="1:4" x14ac:dyDescent="0.55000000000000004">
      <c r="A6" s="34">
        <v>5.6</v>
      </c>
      <c r="B6" s="15" t="s">
        <v>96</v>
      </c>
      <c r="C6" s="23">
        <v>500</v>
      </c>
      <c r="D6" s="44">
        <v>300</v>
      </c>
    </row>
    <row r="7" spans="1:4" x14ac:dyDescent="0.55000000000000004">
      <c r="A7" s="34">
        <v>5.8</v>
      </c>
      <c r="B7" s="15" t="s">
        <v>97</v>
      </c>
      <c r="C7" s="23">
        <v>520</v>
      </c>
      <c r="D7" s="44">
        <v>400</v>
      </c>
    </row>
    <row r="8" spans="1:4" x14ac:dyDescent="0.55000000000000004">
      <c r="A8" s="34">
        <v>6.8</v>
      </c>
      <c r="B8" s="15" t="s">
        <v>98</v>
      </c>
      <c r="C8" s="23">
        <v>600</v>
      </c>
      <c r="D8" s="44">
        <v>480</v>
      </c>
    </row>
    <row r="9" spans="1:4" ht="72" x14ac:dyDescent="0.55000000000000004">
      <c r="A9" s="34" t="s">
        <v>99</v>
      </c>
      <c r="B9" s="15" t="s">
        <v>100</v>
      </c>
      <c r="C9" s="23">
        <v>800</v>
      </c>
      <c r="D9" s="44">
        <v>640</v>
      </c>
    </row>
    <row r="10" spans="1:4" x14ac:dyDescent="0.55000000000000004">
      <c r="A10" s="34" t="s">
        <v>101</v>
      </c>
      <c r="B10" s="15" t="s">
        <v>0</v>
      </c>
      <c r="C10" s="23">
        <v>830</v>
      </c>
      <c r="D10" s="44">
        <v>640</v>
      </c>
    </row>
    <row r="11" spans="1:4" x14ac:dyDescent="0.55000000000000004">
      <c r="A11" s="56" t="s">
        <v>124</v>
      </c>
      <c r="B11" s="15"/>
      <c r="C11" s="23"/>
      <c r="D11" s="44"/>
    </row>
    <row r="12" spans="1:4" x14ac:dyDescent="0.55000000000000004">
      <c r="A12" s="56" t="s">
        <v>124</v>
      </c>
      <c r="B12" s="15"/>
      <c r="C12" s="23"/>
      <c r="D12" s="44"/>
    </row>
    <row r="13" spans="1:4" x14ac:dyDescent="0.55000000000000004">
      <c r="A13" s="56" t="s">
        <v>124</v>
      </c>
      <c r="B13" s="15"/>
      <c r="C13" s="23"/>
      <c r="D13" s="44"/>
    </row>
    <row r="14" spans="1:4" x14ac:dyDescent="0.55000000000000004">
      <c r="A14" s="56" t="s">
        <v>124</v>
      </c>
      <c r="B14" s="15"/>
      <c r="C14" s="23"/>
      <c r="D14" s="44"/>
    </row>
    <row r="15" spans="1:4" x14ac:dyDescent="0.55000000000000004">
      <c r="A15" s="56" t="s">
        <v>124</v>
      </c>
      <c r="B15" s="15"/>
      <c r="C15" s="23"/>
      <c r="D15" s="44"/>
    </row>
    <row r="16" spans="1:4" ht="18.5" thickBot="1" x14ac:dyDescent="0.6">
      <c r="A16" s="56" t="s">
        <v>124</v>
      </c>
      <c r="B16" s="18"/>
      <c r="C16" s="27"/>
      <c r="D16" s="45"/>
    </row>
  </sheetData>
  <sheetProtection algorithmName="SHA-512" hashValue="pPKQzRdZSY595D+++DoYjEg/RsmlBOw/+UzfKsoHdVvorT7N5sXddO5SrmL50dULfTCFb7hVAxZkvAOLs+FIvA==" saltValue="fzWU07GgBBGmc9opTY5k3g==" spinCount="100000"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84E6-A075-4D26-A3B6-5E17F6A86C3A}">
  <dimension ref="B2:C12"/>
  <sheetViews>
    <sheetView workbookViewId="0">
      <selection activeCell="F7" sqref="F7"/>
    </sheetView>
  </sheetViews>
  <sheetFormatPr defaultRowHeight="18" x14ac:dyDescent="0.55000000000000004"/>
  <sheetData>
    <row r="2" spans="2:3" x14ac:dyDescent="0.55000000000000004">
      <c r="B2" s="46" t="s">
        <v>102</v>
      </c>
    </row>
    <row r="3" spans="2:3" ht="20" x14ac:dyDescent="0.55000000000000004">
      <c r="B3" s="9" t="s">
        <v>25</v>
      </c>
      <c r="C3" s="10" t="s">
        <v>36</v>
      </c>
    </row>
    <row r="4" spans="2:3" x14ac:dyDescent="0.55000000000000004">
      <c r="B4" s="1" t="s">
        <v>26</v>
      </c>
      <c r="C4" s="39">
        <v>20.100000000000001</v>
      </c>
    </row>
    <row r="5" spans="2:3" x14ac:dyDescent="0.55000000000000004">
      <c r="B5" s="1" t="s">
        <v>27</v>
      </c>
      <c r="C5" s="39">
        <v>36.6</v>
      </c>
    </row>
    <row r="6" spans="2:3" x14ac:dyDescent="0.55000000000000004">
      <c r="B6" s="1" t="s">
        <v>28</v>
      </c>
      <c r="C6" s="39">
        <v>58.8</v>
      </c>
    </row>
    <row r="7" spans="2:3" x14ac:dyDescent="0.55000000000000004">
      <c r="B7" s="1" t="s">
        <v>29</v>
      </c>
      <c r="C7" s="39">
        <v>84.3</v>
      </c>
    </row>
    <row r="8" spans="2:3" x14ac:dyDescent="0.55000000000000004">
      <c r="B8" s="1" t="s">
        <v>30</v>
      </c>
      <c r="C8" s="39">
        <v>157</v>
      </c>
    </row>
    <row r="9" spans="2:3" x14ac:dyDescent="0.55000000000000004">
      <c r="B9" s="1" t="s">
        <v>31</v>
      </c>
      <c r="C9" s="39">
        <v>245</v>
      </c>
    </row>
    <row r="10" spans="2:3" x14ac:dyDescent="0.55000000000000004">
      <c r="B10" s="1" t="s">
        <v>32</v>
      </c>
      <c r="C10" s="39">
        <v>353</v>
      </c>
    </row>
    <row r="11" spans="2:3" x14ac:dyDescent="0.55000000000000004">
      <c r="B11" s="1" t="s">
        <v>33</v>
      </c>
      <c r="C11" s="39">
        <v>561</v>
      </c>
    </row>
    <row r="12" spans="2:3" x14ac:dyDescent="0.55000000000000004">
      <c r="B12" s="1" t="s">
        <v>34</v>
      </c>
      <c r="C12" s="39">
        <v>817</v>
      </c>
    </row>
  </sheetData>
  <sheetProtection algorithmName="SHA-512" hashValue="3riC1eglK2CNnVs1YJPdiLQM+M2/WXfv5fyB8O7ttKfRrYPd0n7Vt2wXKFMheIQJiJneqKFLnBtyPxvm41UEmw==" saltValue="B9D5MnEYWSgoKjZHJyE9Yw==" spinCount="100000" sheet="1" objects="1" scenarios="1"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824D6-5FD9-4BE8-9764-3627B95EEA40}">
  <dimension ref="B2:F8"/>
  <sheetViews>
    <sheetView workbookViewId="0">
      <selection activeCell="D15" sqref="D15"/>
    </sheetView>
  </sheetViews>
  <sheetFormatPr defaultRowHeight="18" x14ac:dyDescent="0.55000000000000004"/>
  <sheetData>
    <row r="2" spans="2:6" ht="18.5" thickBot="1" x14ac:dyDescent="0.6">
      <c r="B2" s="37" t="s">
        <v>88</v>
      </c>
    </row>
    <row r="3" spans="2:6" ht="26.5" thickBot="1" x14ac:dyDescent="0.6">
      <c r="B3" s="31" t="s">
        <v>77</v>
      </c>
      <c r="C3" s="31" t="s">
        <v>78</v>
      </c>
      <c r="D3" s="31" t="s">
        <v>79</v>
      </c>
      <c r="E3" s="31" t="s">
        <v>80</v>
      </c>
      <c r="F3" s="31" t="s">
        <v>81</v>
      </c>
    </row>
    <row r="4" spans="2:6" ht="18.5" thickBot="1" x14ac:dyDescent="0.6">
      <c r="B4" s="32" t="s">
        <v>82</v>
      </c>
      <c r="C4" s="33">
        <v>4</v>
      </c>
      <c r="D4" s="33">
        <v>6</v>
      </c>
      <c r="E4" s="33">
        <v>10</v>
      </c>
      <c r="F4" s="33">
        <v>15</v>
      </c>
    </row>
    <row r="5" spans="2:6" ht="18.5" thickBot="1" x14ac:dyDescent="0.6">
      <c r="B5" s="32" t="s">
        <v>83</v>
      </c>
      <c r="C5" s="33">
        <v>3</v>
      </c>
      <c r="D5" s="33">
        <v>5</v>
      </c>
      <c r="E5" s="33">
        <v>8</v>
      </c>
      <c r="F5" s="33">
        <v>12</v>
      </c>
    </row>
    <row r="6" spans="2:6" ht="18.5" thickBot="1" x14ac:dyDescent="0.6">
      <c r="B6" s="32" t="s">
        <v>84</v>
      </c>
      <c r="C6" s="33">
        <v>3</v>
      </c>
      <c r="D6" s="33">
        <v>6</v>
      </c>
      <c r="E6" s="33">
        <v>8</v>
      </c>
      <c r="F6" s="33">
        <v>15</v>
      </c>
    </row>
    <row r="7" spans="2:6" ht="18.5" thickBot="1" x14ac:dyDescent="0.6">
      <c r="B7" s="32" t="s">
        <v>85</v>
      </c>
      <c r="C7" s="33">
        <v>5</v>
      </c>
      <c r="D7" s="33">
        <v>6</v>
      </c>
      <c r="E7" s="33">
        <v>9</v>
      </c>
      <c r="F7" s="33">
        <v>15</v>
      </c>
    </row>
    <row r="8" spans="2:6" ht="18.5" thickBot="1" x14ac:dyDescent="0.6">
      <c r="B8" s="32" t="s">
        <v>86</v>
      </c>
      <c r="C8" s="33">
        <v>7</v>
      </c>
      <c r="D8" s="33">
        <v>10</v>
      </c>
      <c r="E8" s="33">
        <v>15</v>
      </c>
      <c r="F8" s="33">
        <v>20</v>
      </c>
    </row>
  </sheetData>
  <sheetProtection algorithmName="SHA-512" hashValue="l7I7yBwsu8IASil/lF2jzD30au6/knefSJzGwOlr4zvmJNBHJHPNFjkPkyeySo7KbWLkcvDbRBRe05xvNb/Vlg==" saltValue="jdZI/ZjLI/eYRblMbx+78g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計算シート</vt:lpstr>
      <vt:lpstr>型鋼</vt:lpstr>
      <vt:lpstr>ボルト材質と降伏点一覧</vt:lpstr>
      <vt:lpstr>ボルト有効断面積</vt:lpstr>
      <vt:lpstr>安全率の考え方</vt:lpstr>
      <vt:lpstr>計算シート!Print_Area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しんめ</dc:creator>
  <cp:lastModifiedBy>しんめエンジニアリング</cp:lastModifiedBy>
  <cp:lastPrinted>2018-10-19T08:11:28Z</cp:lastPrinted>
  <dcterms:created xsi:type="dcterms:W3CDTF">2017-12-27T05:52:39Z</dcterms:created>
  <dcterms:modified xsi:type="dcterms:W3CDTF">2023-05-03T08:07:57Z</dcterms:modified>
</cp:coreProperties>
</file>