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Ikuya\Documents\郁弥フォルダ\4.ブログ\デジタルコンテンツ\締付トルク計算シートver.0（保護＆パスなし）\"/>
    </mc:Choice>
  </mc:AlternateContent>
  <xr:revisionPtr revIDLastSave="0" documentId="13_ncr:1_{CF2F06E9-3122-498F-9F72-6D2D7923FB23}" xr6:coauthVersionLast="47" xr6:coauthVersionMax="47" xr10:uidLastSave="{00000000-0000-0000-0000-000000000000}"/>
  <workbookProtection workbookAlgorithmName="SHA-512" workbookHashValue="nG5Les+CSKwD+obZsu9LmGlyKwoweCRdiY8VAStrEKAY+HkhgZI07MuHv8cM3VfbYgEce5WCQSwYTlxrrby1pw==" workbookSaltValue="ip1jLmqPD7qetfZXd006dg==" workbookSpinCount="100000" lockStructure="1"/>
  <bookViews>
    <workbookView xWindow="-110" yWindow="-110" windowWidth="19420" windowHeight="10300" xr2:uid="{4870D78B-F31D-4BF1-A2FF-AAB0409750AF}"/>
  </bookViews>
  <sheets>
    <sheet name="締付トルク" sheetId="1" r:id="rId1"/>
    <sheet name="トルク係数K一覧" sheetId="2" r:id="rId2"/>
    <sheet name="ボルト材質と降伏点一覧" sheetId="3" r:id="rId3"/>
    <sheet name="ボルトの有効断面積一覧" sheetId="4" r:id="rId4"/>
  </sheets>
  <definedNames>
    <definedName name="_xlnm.Print_Area" localSheetId="0">締付トルク!$A$1:$I$38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2" i="1" l="1" a="1"/>
  <c r="H12" i="1" s="1"/>
  <c r="H13" i="1"/>
  <c r="H15" i="1"/>
  <c r="H14" i="1"/>
  <c r="H16" i="1" l="1"/>
  <c r="H23" i="1" s="1"/>
  <c r="H24" i="1" s="1"/>
  <c r="H10" i="1"/>
  <c r="H17" i="1" s="1"/>
  <c r="H19" i="1" s="1"/>
  <c r="H18" i="1" l="1"/>
  <c r="H26" i="1" s="1"/>
  <c r="H27" i="1" s="1"/>
  <c r="H25" i="1"/>
  <c r="H2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tc={789FE4CE-08C1-4CC7-B06C-F76A9738B87D}</author>
  </authors>
  <commentList>
    <comment ref="A2" authorId="0" shapeId="0" xr:uid="{789FE4CE-08C1-4CC7-B06C-F76A9738B87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オレンジ色セルに入力/選択してください。</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<sst xmlns="http://schemas.openxmlformats.org/spreadsheetml/2006/main" count="177" uniqueCount="87">
  <si>
    <t>締付トルク</t>
    <rPh sb="0" eb="2">
      <t>シメツケ</t>
    </rPh>
    <phoneticPr fontId="1"/>
  </si>
  <si>
    <t>N・m</t>
    <phoneticPr fontId="1"/>
  </si>
  <si>
    <t>kgf・cm</t>
    <phoneticPr fontId="1"/>
  </si>
  <si>
    <t>ボルトの締付トルク</t>
    <rPh sb="4" eb="6">
      <t>シメツケ</t>
    </rPh>
    <phoneticPr fontId="1"/>
  </si>
  <si>
    <t>ボルト,表面処理,潤滑</t>
    <rPh sb="4" eb="6">
      <t>ヒョウメン</t>
    </rPh>
    <rPh sb="6" eb="8">
      <t>ショリ</t>
    </rPh>
    <rPh sb="9" eb="11">
      <t>ジュンカツ</t>
    </rPh>
    <phoneticPr fontId="1"/>
  </si>
  <si>
    <t>（テンパーカラー・黒染めなど）</t>
    <rPh sb="9" eb="11">
      <t>クロゾ</t>
    </rPh>
    <phoneticPr fontId="1"/>
  </si>
  <si>
    <t>S10C</t>
    <phoneticPr fontId="1"/>
  </si>
  <si>
    <t>SCM</t>
    <phoneticPr fontId="1"/>
  </si>
  <si>
    <t>SUS</t>
    <phoneticPr fontId="1"/>
  </si>
  <si>
    <t>AL</t>
    <phoneticPr fontId="1"/>
  </si>
  <si>
    <t>FC</t>
    <phoneticPr fontId="1"/>
  </si>
  <si>
    <t>めねじ材質＼被締付物の材質</t>
    <rPh sb="3" eb="5">
      <t>ザイシツ</t>
    </rPh>
    <rPh sb="6" eb="7">
      <t>ヒ</t>
    </rPh>
    <rPh sb="7" eb="9">
      <t>シメツケ</t>
    </rPh>
    <rPh sb="9" eb="10">
      <t>ブツ</t>
    </rPh>
    <rPh sb="11" eb="13">
      <t>ザイシツ</t>
    </rPh>
    <phoneticPr fontId="1"/>
  </si>
  <si>
    <t>鋼ボルト,黒色酸化皮膜,油</t>
    <rPh sb="0" eb="1">
      <t>ハガネ</t>
    </rPh>
    <rPh sb="5" eb="7">
      <t>コクショク</t>
    </rPh>
    <rPh sb="7" eb="9">
      <t>サンカ</t>
    </rPh>
    <rPh sb="9" eb="11">
      <t>ヒマク</t>
    </rPh>
    <phoneticPr fontId="1"/>
  </si>
  <si>
    <t>鋼ボルト,黒色酸化皮膜,油なし</t>
    <rPh sb="0" eb="1">
      <t>ハガネ</t>
    </rPh>
    <rPh sb="5" eb="7">
      <t>コクショク</t>
    </rPh>
    <rPh sb="7" eb="9">
      <t>サンカ</t>
    </rPh>
    <rPh sb="9" eb="11">
      <t>ヒマク</t>
    </rPh>
    <phoneticPr fontId="1"/>
  </si>
  <si>
    <t>鋼ボルト,電気亜鉛メッキ,油なし</t>
    <rPh sb="0" eb="1">
      <t>ハガネ</t>
    </rPh>
    <rPh sb="5" eb="7">
      <t>デンキ</t>
    </rPh>
    <rPh sb="7" eb="9">
      <t>アエン</t>
    </rPh>
    <phoneticPr fontId="1"/>
  </si>
  <si>
    <t>トルク係数K</t>
    <rPh sb="3" eb="5">
      <t>ケイスウ</t>
    </rPh>
    <phoneticPr fontId="1"/>
  </si>
  <si>
    <t>締付係数Q</t>
    <rPh sb="0" eb="2">
      <t>シメツケ</t>
    </rPh>
    <rPh sb="2" eb="4">
      <t>ケイスウ</t>
    </rPh>
    <phoneticPr fontId="1"/>
  </si>
  <si>
    <t>ボルトの材質</t>
    <rPh sb="4" eb="6">
      <t>ザイシツ</t>
    </rPh>
    <phoneticPr fontId="1"/>
  </si>
  <si>
    <t>被締付物の材質</t>
    <rPh sb="0" eb="3">
      <t>ヒシメツケ</t>
    </rPh>
    <rPh sb="3" eb="4">
      <t>ブツ</t>
    </rPh>
    <rPh sb="5" eb="7">
      <t>ザイシツ</t>
    </rPh>
    <phoneticPr fontId="1"/>
  </si>
  <si>
    <t>めねじの材質</t>
    <rPh sb="4" eb="6">
      <t>ザイシツ</t>
    </rPh>
    <phoneticPr fontId="1"/>
  </si>
  <si>
    <t>計算方法の参考</t>
    <rPh sb="0" eb="2">
      <t>ケイサン</t>
    </rPh>
    <rPh sb="2" eb="4">
      <t>ホウホウ</t>
    </rPh>
    <rPh sb="5" eb="7">
      <t>サンコウ</t>
    </rPh>
    <phoneticPr fontId="1"/>
  </si>
  <si>
    <t>https://www.sunco.co.jp/maker/import/pdf/nihonbyora_cap.pdf</t>
    <phoneticPr fontId="1"/>
  </si>
  <si>
    <t>SUSボルト,光沢バレル,油なし</t>
    <rPh sb="7" eb="9">
      <t>コウタク</t>
    </rPh>
    <phoneticPr fontId="1"/>
  </si>
  <si>
    <t>ボルト材質と降伏点</t>
    <rPh sb="3" eb="5">
      <t>ザイシツ</t>
    </rPh>
    <rPh sb="6" eb="9">
      <t>コウフクテン</t>
    </rPh>
    <phoneticPr fontId="1"/>
  </si>
  <si>
    <t>普通鋼、炭素鋼、SS400、S20Cなど</t>
  </si>
  <si>
    <t>炭素鋼、普通鋼SS400相当、SWRCH6R、SWRCH材</t>
  </si>
  <si>
    <t>炭素鋼、S45C、S25Cなど</t>
  </si>
  <si>
    <t>炭素鋼</t>
  </si>
  <si>
    <t>炭素鋼、S45C、SCM432</t>
  </si>
  <si>
    <t>8.8(d≦16)</t>
  </si>
  <si>
    <t>炭素鋼（焼入れ・焼戻し、合金元素で強化したもの）、S45C、SWRCH38K（熱処理で強化したもの）など</t>
  </si>
  <si>
    <t>8.8(16＜d)</t>
  </si>
  <si>
    <t>SNB7、SCM435、炭素鋼（焼入れ・焼戻し、合金元素で強化したもの）</t>
  </si>
  <si>
    <t>合金鋼、SCM435、SCM440</t>
  </si>
  <si>
    <t>合金鋼、SCM435</t>
  </si>
  <si>
    <t>材質例</t>
    <phoneticPr fontId="1"/>
  </si>
  <si>
    <t>強度区分</t>
    <phoneticPr fontId="1"/>
  </si>
  <si>
    <t>N</t>
    <phoneticPr fontId="1"/>
  </si>
  <si>
    <t>(Max軸力の</t>
    <rPh sb="4" eb="5">
      <t>ジク</t>
    </rPh>
    <rPh sb="5" eb="6">
      <t>リョク</t>
    </rPh>
    <phoneticPr fontId="1"/>
  </si>
  <si>
    <t>%)とする</t>
    <phoneticPr fontId="1"/>
  </si>
  <si>
    <t>ボルトの降伏点</t>
    <rPh sb="4" eb="7">
      <t>コウフクテン</t>
    </rPh>
    <phoneticPr fontId="1"/>
  </si>
  <si>
    <t>有効断面積</t>
    <rPh sb="0" eb="2">
      <t>ユウコウ</t>
    </rPh>
    <rPh sb="2" eb="5">
      <t>ダンメンセキ</t>
    </rPh>
    <phoneticPr fontId="1"/>
  </si>
  <si>
    <t>M6</t>
    <phoneticPr fontId="1"/>
  </si>
  <si>
    <t>M8</t>
    <phoneticPr fontId="1"/>
  </si>
  <si>
    <t>M10</t>
    <phoneticPr fontId="1"/>
  </si>
  <si>
    <t>M12</t>
    <phoneticPr fontId="1"/>
  </si>
  <si>
    <t>M16</t>
    <phoneticPr fontId="1"/>
  </si>
  <si>
    <t>M20</t>
    <phoneticPr fontId="1"/>
  </si>
  <si>
    <t>M24</t>
    <phoneticPr fontId="1"/>
  </si>
  <si>
    <t>M27</t>
    <phoneticPr fontId="1"/>
  </si>
  <si>
    <t>M30</t>
    <phoneticPr fontId="1"/>
  </si>
  <si>
    <t>M33</t>
    <phoneticPr fontId="1"/>
  </si>
  <si>
    <t>M36</t>
    <phoneticPr fontId="1"/>
  </si>
  <si>
    <t>ねじの有効断面積mm2</t>
    <rPh sb="3" eb="5">
      <t>ユウコウ</t>
    </rPh>
    <rPh sb="5" eb="8">
      <t>ダンメンセキ</t>
    </rPh>
    <phoneticPr fontId="1"/>
  </si>
  <si>
    <t>ボルトサイズ</t>
    <phoneticPr fontId="1"/>
  </si>
  <si>
    <t>ボルトの有効断面積</t>
    <rPh sb="4" eb="9">
      <t>ユウコウダンメンセキ</t>
    </rPh>
    <phoneticPr fontId="1"/>
  </si>
  <si>
    <t>mm2</t>
    <phoneticPr fontId="1"/>
  </si>
  <si>
    <t>N/mm2</t>
    <phoneticPr fontId="1"/>
  </si>
  <si>
    <t>＜計算根拠＞</t>
    <rPh sb="1" eb="5">
      <t>ケイサンコンキョ</t>
    </rPh>
    <phoneticPr fontId="1"/>
  </si>
  <si>
    <t>日本鋲螺株式会社の計算式参照</t>
    <rPh sb="0" eb="2">
      <t>ニホン</t>
    </rPh>
    <rPh sb="2" eb="4">
      <t>ビョウラ</t>
    </rPh>
    <rPh sb="4" eb="8">
      <t>カブシキガイシャ</t>
    </rPh>
    <rPh sb="9" eb="14">
      <t>ケイサンシキサンショウ</t>
    </rPh>
    <phoneticPr fontId="1"/>
  </si>
  <si>
    <t>引張強さ[N/mm2]</t>
    <phoneticPr fontId="1"/>
  </si>
  <si>
    <t>下降伏点or0.2%耐力[N/mm2]</t>
    <phoneticPr fontId="1"/>
  </si>
  <si>
    <t>A2-50</t>
    <phoneticPr fontId="1"/>
  </si>
  <si>
    <t>SUS304</t>
    <phoneticPr fontId="1"/>
  </si>
  <si>
    <t>A2-70</t>
    <phoneticPr fontId="1"/>
  </si>
  <si>
    <t>A2-80</t>
    <phoneticPr fontId="1"/>
  </si>
  <si>
    <t>ボルトの強度区分</t>
    <rPh sb="4" eb="6">
      <t>キョウド</t>
    </rPh>
    <rPh sb="6" eb="8">
      <t>クブン</t>
    </rPh>
    <phoneticPr fontId="1"/>
  </si>
  <si>
    <t>潤滑の有無</t>
    <rPh sb="0" eb="2">
      <t>ジュンカツ</t>
    </rPh>
    <rPh sb="3" eb="5">
      <t>ウム</t>
    </rPh>
    <phoneticPr fontId="1"/>
  </si>
  <si>
    <t>なし</t>
  </si>
  <si>
    <t>許容軸力F</t>
    <rPh sb="0" eb="2">
      <t>キョヨウ</t>
    </rPh>
    <rPh sb="2" eb="4">
      <t>ジクリョク</t>
    </rPh>
    <phoneticPr fontId="1"/>
  </si>
  <si>
    <t>データがありません</t>
    <phoneticPr fontId="1"/>
  </si>
  <si>
    <t>最大締付トルク</t>
    <rPh sb="0" eb="2">
      <t>サイダイ</t>
    </rPh>
    <rPh sb="2" eb="4">
      <t>シメツケ</t>
    </rPh>
    <phoneticPr fontId="1"/>
  </si>
  <si>
    <t>サイズ</t>
    <phoneticPr fontId="1"/>
  </si>
  <si>
    <t>参考締付トルク範囲</t>
    <rPh sb="0" eb="2">
      <t>サンコウ</t>
    </rPh>
    <rPh sb="2" eb="4">
      <t>シメツケ</t>
    </rPh>
    <rPh sb="7" eb="9">
      <t>ハンイ</t>
    </rPh>
    <phoneticPr fontId="1"/>
  </si>
  <si>
    <t>目標値</t>
    <rPh sb="0" eb="3">
      <t>モクヒョウチ</t>
    </rPh>
    <phoneticPr fontId="1"/>
  </si>
  <si>
    <t>Max</t>
    <phoneticPr fontId="1"/>
  </si>
  <si>
    <t>Min</t>
    <phoneticPr fontId="1"/>
  </si>
  <si>
    <t>N・m</t>
    <phoneticPr fontId="1"/>
  </si>
  <si>
    <t>Min（目標値 -10%）</t>
    <phoneticPr fontId="1"/>
  </si>
  <si>
    <t>Max（目標値 +10%）</t>
    <rPh sb="4" eb="7">
      <t>モクヒョウチ</t>
    </rPh>
    <phoneticPr fontId="1"/>
  </si>
  <si>
    <t>M6</t>
  </si>
  <si>
    <t>SUS</t>
  </si>
  <si>
    <t>※トルクレンチによる締付</t>
    <phoneticPr fontId="1"/>
  </si>
  <si>
    <t>件名：</t>
    <rPh sb="0" eb="2">
      <t>ケンメイ</t>
    </rPh>
    <phoneticPr fontId="1"/>
  </si>
  <si>
    <t>日付</t>
    <rPh sb="0" eb="2">
      <t>ヒヅケ</t>
    </rPh>
    <phoneticPr fontId="1"/>
  </si>
  <si>
    <t>作成者</t>
    <rPh sb="0" eb="3">
      <t>サクセイシャ</t>
    </rPh>
    <phoneticPr fontId="1"/>
  </si>
  <si>
    <t>A2-50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</si>
</sst>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u/>
      <sz val="11"/>
      <color theme="10"/>
      <name val="游ゴシック"/>
      <family val="2"/>
      <charset val="128"/>
      <scheme val="minor"/>
    </font>
    <font>
      <b/>
      <sz val="18"/>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rgb="FFFFFF00"/>
        <bgColor indexed="64"/>
      </patternFill>
    </fill>
  </fills>
  <borders count="11">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7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2" borderId="1"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7" xfId="0" applyFill="1" applyBorder="1" applyAlignment="1">
      <alignment horizontal="center" vertical="center" shrinkToFit="1"/>
    </xf>
    <xf numFmtId="0" fontId="0" fillId="0" borderId="0" xfId="0" applyAlignment="1">
      <alignment horizontal="center" vertical="center" shrinkToFit="1"/>
    </xf>
    <xf numFmtId="0" fontId="2" fillId="0" borderId="0" xfId="0" applyFont="1" applyAlignment="1">
      <alignment vertical="center" wrapText="1"/>
    </xf>
    <xf numFmtId="0" fontId="3" fillId="0" borderId="0" xfId="1">
      <alignment vertical="center"/>
    </xf>
    <xf numFmtId="0" fontId="4" fillId="0" borderId="0" xfId="0" applyFont="1">
      <alignment vertical="center"/>
    </xf>
    <xf numFmtId="0" fontId="5" fillId="0" borderId="0" xfId="0" applyFont="1">
      <alignment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xf>
    <xf numFmtId="0" fontId="0" fillId="2" borderId="8" xfId="0" applyFill="1" applyBorder="1" applyAlignment="1">
      <alignment horizontal="center" vertical="center" wrapText="1"/>
    </xf>
    <xf numFmtId="0" fontId="6" fillId="0" borderId="0" xfId="0" applyFont="1">
      <alignment vertical="center"/>
    </xf>
    <xf numFmtId="0" fontId="0" fillId="0" borderId="6" xfId="0" applyBorder="1">
      <alignment vertical="center"/>
    </xf>
    <xf numFmtId="0" fontId="0" fillId="0" borderId="9" xfId="0" applyBorder="1">
      <alignment vertical="center"/>
    </xf>
    <xf numFmtId="0" fontId="0" fillId="2" borderId="1" xfId="0" applyFill="1" applyBorder="1">
      <alignment vertical="center"/>
    </xf>
    <xf numFmtId="0" fontId="0" fillId="2" borderId="4" xfId="0" applyFill="1" applyBorder="1">
      <alignment vertical="center"/>
    </xf>
    <xf numFmtId="0" fontId="0" fillId="2" borderId="7" xfId="0" applyFill="1" applyBorder="1">
      <alignment vertical="center"/>
    </xf>
    <xf numFmtId="0" fontId="0" fillId="2" borderId="3" xfId="0" applyFill="1" applyBorder="1">
      <alignment vertical="center"/>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2" borderId="6" xfId="0" applyFill="1" applyBorder="1">
      <alignment vertical="center"/>
    </xf>
    <xf numFmtId="0" fontId="0" fillId="0" borderId="5" xfId="0" applyBorder="1" applyAlignment="1">
      <alignment horizontal="right" vertical="center"/>
    </xf>
    <xf numFmtId="0" fontId="0" fillId="2" borderId="4" xfId="0" applyFill="1" applyBorder="1" applyAlignment="1">
      <alignment horizontal="right" vertical="center"/>
    </xf>
    <xf numFmtId="0" fontId="0" fillId="2" borderId="0" xfId="0" applyFill="1">
      <alignment vertical="center"/>
    </xf>
    <xf numFmtId="0" fontId="6" fillId="2" borderId="4" xfId="0" applyFont="1" applyFill="1" applyBorder="1">
      <alignment vertical="center"/>
    </xf>
    <xf numFmtId="0" fontId="6" fillId="4" borderId="5" xfId="0" applyFont="1" applyFill="1" applyBorder="1" applyAlignment="1">
      <alignment horizontal="right" vertical="center"/>
    </xf>
    <xf numFmtId="0" fontId="6" fillId="2" borderId="6" xfId="0" applyFont="1" applyFill="1" applyBorder="1">
      <alignment vertical="center"/>
    </xf>
    <xf numFmtId="0" fontId="6" fillId="4" borderId="5" xfId="0" applyFont="1" applyFill="1" applyBorder="1">
      <alignment vertical="center"/>
    </xf>
    <xf numFmtId="0" fontId="7" fillId="2" borderId="4" xfId="0" applyFont="1" applyFill="1" applyBorder="1">
      <alignment vertical="center"/>
    </xf>
    <xf numFmtId="0" fontId="7" fillId="4" borderId="5" xfId="0" applyFont="1" applyFill="1" applyBorder="1" applyAlignment="1">
      <alignment horizontal="right" vertical="center"/>
    </xf>
    <xf numFmtId="0" fontId="7" fillId="2" borderId="6" xfId="0" applyFont="1" applyFill="1" applyBorder="1">
      <alignment vertical="center"/>
    </xf>
    <xf numFmtId="0" fontId="7" fillId="2" borderId="7" xfId="0" applyFont="1" applyFill="1" applyBorder="1">
      <alignment vertical="center"/>
    </xf>
    <xf numFmtId="0" fontId="7" fillId="4" borderId="8" xfId="0" applyFont="1" applyFill="1" applyBorder="1">
      <alignment vertical="center"/>
    </xf>
    <xf numFmtId="0" fontId="7" fillId="2" borderId="9" xfId="0" applyFont="1" applyFill="1" applyBorder="1">
      <alignment vertical="center"/>
    </xf>
    <xf numFmtId="0" fontId="6" fillId="2" borderId="1" xfId="0" applyFont="1" applyFill="1" applyBorder="1" applyAlignment="1">
      <alignment vertical="center" shrinkToFit="1"/>
    </xf>
    <xf numFmtId="0" fontId="6" fillId="0" borderId="2" xfId="0" applyFont="1" applyBorder="1" applyAlignment="1">
      <alignment vertical="center" shrinkToFit="1"/>
    </xf>
    <xf numFmtId="0" fontId="6" fillId="2" borderId="3" xfId="0" applyFont="1" applyFill="1" applyBorder="1" applyAlignment="1">
      <alignment vertical="center" shrinkToFit="1"/>
    </xf>
    <xf numFmtId="0" fontId="6" fillId="2" borderId="4" xfId="0" applyFont="1" applyFill="1" applyBorder="1" applyAlignment="1">
      <alignment vertical="center" shrinkToFit="1"/>
    </xf>
    <xf numFmtId="0" fontId="6" fillId="0" borderId="5" xfId="0" applyFont="1" applyBorder="1" applyAlignment="1">
      <alignment vertical="center" shrinkToFit="1"/>
    </xf>
    <xf numFmtId="0" fontId="6" fillId="2" borderId="6" xfId="0" applyFont="1" applyFill="1" applyBorder="1" applyAlignment="1">
      <alignment vertical="center" shrinkToFit="1"/>
    </xf>
    <xf numFmtId="0" fontId="0" fillId="2" borderId="4" xfId="0" applyFill="1" applyBorder="1" applyAlignment="1">
      <alignment vertical="center" shrinkToFit="1"/>
    </xf>
    <xf numFmtId="0" fontId="0" fillId="0" borderId="5" xfId="0" applyBorder="1" applyAlignment="1">
      <alignment vertical="center" shrinkToFit="1"/>
    </xf>
    <xf numFmtId="0" fontId="0" fillId="2" borderId="6" xfId="0" applyFill="1" applyBorder="1" applyAlignment="1">
      <alignment vertical="center" shrinkToFit="1"/>
    </xf>
    <xf numFmtId="0" fontId="0" fillId="2" borderId="7" xfId="0" applyFill="1" applyBorder="1" applyAlignment="1">
      <alignment vertical="center" shrinkToFit="1"/>
    </xf>
    <xf numFmtId="0" fontId="0" fillId="0" borderId="8" xfId="0" applyBorder="1" applyAlignment="1">
      <alignment vertical="center" shrinkToFit="1"/>
    </xf>
    <xf numFmtId="0" fontId="0" fillId="2" borderId="9" xfId="0" applyFill="1" applyBorder="1" applyAlignment="1">
      <alignment vertical="center" shrinkToFit="1"/>
    </xf>
    <xf numFmtId="0" fontId="7" fillId="0" borderId="10" xfId="0" applyFont="1" applyBorder="1">
      <alignment vertical="center"/>
    </xf>
    <xf numFmtId="0" fontId="0" fillId="0" borderId="0" xfId="0" applyProtection="1">
      <alignment vertical="center"/>
      <protection locked="0"/>
    </xf>
    <xf numFmtId="0" fontId="0" fillId="3" borderId="0" xfId="0" applyFill="1" applyAlignment="1" applyProtection="1">
      <alignment horizontal="center" vertical="center"/>
      <protection locked="0"/>
    </xf>
    <xf numFmtId="14" fontId="0" fillId="3" borderId="0" xfId="0" applyNumberFormat="1" applyFill="1" applyAlignment="1" applyProtection="1">
      <alignment horizontal="center" vertical="center" shrinkToFit="1"/>
      <protection locked="0"/>
    </xf>
    <xf numFmtId="0" fontId="0" fillId="3" borderId="2" xfId="0" applyFill="1" applyBorder="1" applyAlignment="1" applyProtection="1">
      <alignment horizontal="right" vertical="center"/>
      <protection locked="0"/>
    </xf>
    <xf numFmtId="0" fontId="0" fillId="3" borderId="5" xfId="0" applyFill="1" applyBorder="1" applyAlignment="1" applyProtection="1">
      <alignment horizontal="left" vertical="center" shrinkToFit="1"/>
      <protection locked="0"/>
    </xf>
    <xf numFmtId="0" fontId="0" fillId="3" borderId="5" xfId="0" applyFill="1"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0" xfId="0" applyAlignment="1">
      <alignment vertical="center" shrinkToFit="1"/>
    </xf>
    <xf numFmtId="0" fontId="0" fillId="3" borderId="0" xfId="0" applyFill="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hinmeeng.com/" TargetMode="External"/><Relationship Id="rId1" Type="http://schemas.openxmlformats.org/officeDocument/2006/relationships/hyperlink" Target="https://shinmeeng.com/calcutaltionoftorque/" TargetMode="External"/><Relationship Id="rId5" Type="http://schemas.openxmlformats.org/officeDocument/2006/relationships/hyperlink" Target="https://docs.google.com/forms/d/e/1FAIpQLSevhtIWe_KUOG9AYthjGqyRpX8XmGhVFJ0Wq5CQY62kbanqaw/viewform?usp=sf_link"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91168</xdr:colOff>
      <xdr:row>3</xdr:row>
      <xdr:rowOff>130175</xdr:rowOff>
    </xdr:from>
    <xdr:ext cx="3024674" cy="276166"/>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86FDFE15-25DD-676E-6E09-E287437BC5A0}"/>
                </a:ext>
              </a:extLst>
            </xdr:cNvPr>
            <xdr:cNvSpPr txBox="1"/>
          </xdr:nvSpPr>
          <xdr:spPr>
            <a:xfrm>
              <a:off x="91168" y="991961"/>
              <a:ext cx="3024674" cy="276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t>締付トルク</a:t>
              </a:r>
              <a14:m>
                <m:oMath xmlns:m="http://schemas.openxmlformats.org/officeDocument/2006/math">
                  <m:r>
                    <a:rPr kumimoji="1" lang="ja-JP" altLang="en-US" sz="1100" i="1">
                      <a:latin typeface="Cambria Math" panose="02040503050406030204" pitchFamily="18" charset="0"/>
                    </a:rPr>
                    <m:t>　　　</m:t>
                  </m:r>
                  <m:sSub>
                    <m:sSubPr>
                      <m:ctrlPr>
                        <a:rPr kumimoji="1" lang="en-US" altLang="ja-JP" sz="1100" i="1">
                          <a:latin typeface="Cambria Math" panose="02040503050406030204" pitchFamily="18" charset="0"/>
                        </a:rPr>
                      </m:ctrlPr>
                    </m:sSubPr>
                    <m:e>
                      <m:r>
                        <a:rPr kumimoji="1" lang="en-US" altLang="ja-JP" sz="1100" b="0" i="1">
                          <a:latin typeface="Cambria Math" panose="02040503050406030204" pitchFamily="18" charset="0"/>
                        </a:rPr>
                        <m:t>𝑇</m:t>
                      </m:r>
                    </m:e>
                    <m:sub>
                      <m:r>
                        <a:rPr kumimoji="1" lang="en-US" altLang="ja-JP" sz="1100" b="0" i="1">
                          <a:latin typeface="Cambria Math" panose="02040503050406030204" pitchFamily="18" charset="0"/>
                        </a:rPr>
                        <m:t>𝑓𝐴</m:t>
                      </m:r>
                    </m:sub>
                  </m:sSub>
                  <m:r>
                    <a:rPr kumimoji="1" lang="en-US" altLang="ja-JP" sz="1100" b="0" i="1">
                      <a:latin typeface="Cambria Math" panose="02040503050406030204" pitchFamily="18" charset="0"/>
                    </a:rPr>
                    <m:t>=0.35</m:t>
                  </m:r>
                  <m:r>
                    <a:rPr kumimoji="1" lang="en-US" altLang="ja-JP" sz="1100" b="0" i="1">
                      <a:latin typeface="Cambria Math" panose="02040503050406030204" pitchFamily="18" charset="0"/>
                    </a:rPr>
                    <m:t>𝑘</m:t>
                  </m:r>
                  <m:d>
                    <m:dPr>
                      <m:ctrlPr>
                        <a:rPr kumimoji="1" lang="en-US" altLang="ja-JP" sz="1100" b="0" i="1">
                          <a:latin typeface="Cambria Math" panose="02040503050406030204" pitchFamily="18" charset="0"/>
                        </a:rPr>
                      </m:ctrlPr>
                    </m:dPr>
                    <m:e>
                      <m:r>
                        <a:rPr kumimoji="1" lang="en-US" altLang="ja-JP" sz="1100" b="0" i="1">
                          <a:latin typeface="Cambria Math" panose="02040503050406030204" pitchFamily="18" charset="0"/>
                        </a:rPr>
                        <m:t>1+</m:t>
                      </m:r>
                      <m:f>
                        <m:fPr>
                          <m:ctrlPr>
                            <a:rPr kumimoji="1" lang="en-US" altLang="ja-JP" sz="1100" b="0" i="1">
                              <a:latin typeface="Cambria Math" panose="02040503050406030204" pitchFamily="18" charset="0"/>
                            </a:rPr>
                          </m:ctrlPr>
                        </m:fPr>
                        <m:num>
                          <m:r>
                            <a:rPr kumimoji="1" lang="en-US" altLang="ja-JP" sz="1100" b="0" i="1">
                              <a:latin typeface="Cambria Math" panose="02040503050406030204" pitchFamily="18" charset="0"/>
                            </a:rPr>
                            <m:t>1</m:t>
                          </m:r>
                        </m:num>
                        <m:den>
                          <m:r>
                            <a:rPr kumimoji="1" lang="en-US" altLang="ja-JP" sz="1100" b="0" i="1">
                              <a:latin typeface="Cambria Math" panose="02040503050406030204" pitchFamily="18" charset="0"/>
                            </a:rPr>
                            <m:t>𝑄</m:t>
                          </m:r>
                        </m:den>
                      </m:f>
                    </m:e>
                  </m:d>
                  <m:r>
                    <a:rPr kumimoji="1" lang="en-US" altLang="ja-JP" sz="1100" b="0" i="1">
                      <a:latin typeface="Cambria Math" panose="02040503050406030204" pitchFamily="18" charset="0"/>
                      <a:ea typeface="Cambria Math" panose="02040503050406030204" pitchFamily="18" charset="0"/>
                    </a:rPr>
                    <m:t>∙</m:t>
                  </m:r>
                  <m:sSub>
                    <m:sSubPr>
                      <m:ctrlPr>
                        <a:rPr kumimoji="1" lang="en-US" altLang="ja-JP" sz="1100" b="0" i="1">
                          <a:latin typeface="Cambria Math" panose="02040503050406030204" pitchFamily="18" charset="0"/>
                          <a:ea typeface="Cambria Math" panose="02040503050406030204" pitchFamily="18" charset="0"/>
                        </a:rPr>
                      </m:ctrlPr>
                    </m:sSubPr>
                    <m:e>
                      <m:r>
                        <a:rPr kumimoji="1" lang="ja-JP" altLang="en-US" sz="1100" b="0" i="1">
                          <a:latin typeface="Cambria Math" panose="02040503050406030204" pitchFamily="18" charset="0"/>
                          <a:ea typeface="Cambria Math" panose="02040503050406030204" pitchFamily="18" charset="0"/>
                        </a:rPr>
                        <m:t>𝜎</m:t>
                      </m:r>
                    </m:e>
                    <m:sub>
                      <m:r>
                        <a:rPr kumimoji="1" lang="en-US" altLang="ja-JP" sz="1100" b="0" i="1">
                          <a:latin typeface="Cambria Math" panose="02040503050406030204" pitchFamily="18" charset="0"/>
                          <a:ea typeface="Cambria Math" panose="02040503050406030204" pitchFamily="18" charset="0"/>
                        </a:rPr>
                        <m:t>𝑦</m:t>
                      </m:r>
                    </m:sub>
                  </m:sSub>
                  <m:r>
                    <a:rPr kumimoji="1" lang="en-US" altLang="ja-JP" sz="1100" b="0" i="1">
                      <a:latin typeface="Cambria Math" panose="02040503050406030204" pitchFamily="18" charset="0"/>
                      <a:ea typeface="Cambria Math" panose="02040503050406030204" pitchFamily="18" charset="0"/>
                    </a:rPr>
                    <m:t>∙</m:t>
                  </m:r>
                  <m:sSub>
                    <m:sSubPr>
                      <m:ctrlPr>
                        <a:rPr kumimoji="1" lang="en-US" altLang="ja-JP" sz="1100" b="0" i="1">
                          <a:latin typeface="Cambria Math" panose="02040503050406030204" pitchFamily="18" charset="0"/>
                          <a:ea typeface="Cambria Math" panose="02040503050406030204" pitchFamily="18" charset="0"/>
                        </a:rPr>
                      </m:ctrlPr>
                    </m:sSubPr>
                    <m:e>
                      <m:r>
                        <a:rPr kumimoji="1" lang="en-US" altLang="ja-JP" sz="1100" b="0" i="1">
                          <a:latin typeface="Cambria Math" panose="02040503050406030204" pitchFamily="18" charset="0"/>
                          <a:ea typeface="Cambria Math" panose="02040503050406030204" pitchFamily="18" charset="0"/>
                        </a:rPr>
                        <m:t>𝐴</m:t>
                      </m:r>
                    </m:e>
                    <m:sub>
                      <m:r>
                        <a:rPr kumimoji="1" lang="en-US" altLang="ja-JP" sz="1100" b="0" i="1">
                          <a:latin typeface="Cambria Math" panose="02040503050406030204" pitchFamily="18" charset="0"/>
                          <a:ea typeface="Cambria Math" panose="02040503050406030204" pitchFamily="18" charset="0"/>
                        </a:rPr>
                        <m:t>𝑠</m:t>
                      </m:r>
                    </m:sub>
                  </m:sSub>
                  <m:r>
                    <a:rPr kumimoji="1" lang="en-US" altLang="ja-JP" sz="1100" b="0" i="1">
                      <a:latin typeface="Cambria Math" panose="02040503050406030204" pitchFamily="18" charset="0"/>
                      <a:ea typeface="Cambria Math" panose="02040503050406030204" pitchFamily="18" charset="0"/>
                    </a:rPr>
                    <m:t>∙</m:t>
                  </m:r>
                  <m:r>
                    <a:rPr kumimoji="1" lang="en-US" altLang="ja-JP" sz="1100" b="0" i="1">
                      <a:latin typeface="Cambria Math" panose="02040503050406030204" pitchFamily="18" charset="0"/>
                      <a:ea typeface="Cambria Math" panose="02040503050406030204" pitchFamily="18" charset="0"/>
                    </a:rPr>
                    <m:t>𝑑</m:t>
                  </m:r>
                </m:oMath>
              </a14:m>
              <a:endParaRPr kumimoji="1" lang="ja-JP" altLang="en-US" sz="1100"/>
            </a:p>
          </xdr:txBody>
        </xdr:sp>
      </mc:Choice>
      <mc:Fallback xmlns="">
        <xdr:sp macro="" textlink="">
          <xdr:nvSpPr>
            <xdr:cNvPr id="3" name="テキスト ボックス 2">
              <a:extLst>
                <a:ext uri="{FF2B5EF4-FFF2-40B4-BE49-F238E27FC236}">
                  <a16:creationId xmlns:a16="http://schemas.microsoft.com/office/drawing/2014/main" id="{86FDFE15-25DD-676E-6E09-E287437BC5A0}"/>
                </a:ext>
              </a:extLst>
            </xdr:cNvPr>
            <xdr:cNvSpPr txBox="1"/>
          </xdr:nvSpPr>
          <xdr:spPr>
            <a:xfrm>
              <a:off x="91168" y="991961"/>
              <a:ext cx="3024674" cy="276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t>締付トルク</a:t>
              </a:r>
              <a:r>
                <a:rPr kumimoji="1" lang="ja-JP" altLang="en-US" sz="1100" i="0">
                  <a:latin typeface="Cambria Math" panose="02040503050406030204" pitchFamily="18" charset="0"/>
                </a:rPr>
                <a:t>　　　</a:t>
              </a:r>
              <a:r>
                <a:rPr kumimoji="1" lang="en-US" altLang="ja-JP" sz="1100" b="0" i="0">
                  <a:latin typeface="Cambria Math" panose="02040503050406030204" pitchFamily="18" charset="0"/>
                </a:rPr>
                <a:t>𝑇_𝑓𝐴=0.35𝑘(1+1/𝑄)</a:t>
              </a:r>
              <a:r>
                <a:rPr kumimoji="1" lang="en-US" altLang="ja-JP" sz="1100" b="0" i="0">
                  <a:latin typeface="Cambria Math" panose="02040503050406030204" pitchFamily="18" charset="0"/>
                  <a:ea typeface="Cambria Math" panose="02040503050406030204" pitchFamily="18" charset="0"/>
                </a:rPr>
                <a:t>∙</a:t>
              </a:r>
              <a:r>
                <a:rPr kumimoji="1" lang="ja-JP" altLang="en-US" sz="1100" b="0" i="0">
                  <a:latin typeface="Cambria Math" panose="02040503050406030204" pitchFamily="18" charset="0"/>
                  <a:ea typeface="Cambria Math" panose="02040503050406030204" pitchFamily="18" charset="0"/>
                </a:rPr>
                <a:t>𝜎</a:t>
              </a:r>
              <a:r>
                <a:rPr kumimoji="1" lang="en-US" altLang="ja-JP" sz="1100" b="0" i="0">
                  <a:latin typeface="Cambria Math" panose="02040503050406030204" pitchFamily="18" charset="0"/>
                  <a:ea typeface="Cambria Math" panose="02040503050406030204" pitchFamily="18" charset="0"/>
                </a:rPr>
                <a:t>_𝑦∙𝐴_𝑠∙𝑑</a:t>
              </a:r>
              <a:endParaRPr kumimoji="1" lang="ja-JP" altLang="en-US" sz="1100"/>
            </a:p>
          </xdr:txBody>
        </xdr:sp>
      </mc:Fallback>
    </mc:AlternateContent>
    <xdr:clientData/>
  </xdr:oneCellAnchor>
  <xdr:oneCellAnchor>
    <xdr:from>
      <xdr:col>0</xdr:col>
      <xdr:colOff>91168</xdr:colOff>
      <xdr:row>4</xdr:row>
      <xdr:rowOff>225425</xdr:rowOff>
    </xdr:from>
    <xdr:ext cx="1907895" cy="256737"/>
    <mc:AlternateContent xmlns:mc="http://schemas.openxmlformats.org/markup-compatibility/2006" xmlns:a14="http://schemas.microsoft.com/office/drawing/2010/main">
      <mc:Choice Requires="a14">
        <xdr:sp macro="" textlink="">
          <xdr:nvSpPr>
            <xdr:cNvPr id="4" name="テキスト ボックス 3">
              <a:extLst>
                <a:ext uri="{FF2B5EF4-FFF2-40B4-BE49-F238E27FC236}">
                  <a16:creationId xmlns:a16="http://schemas.microsoft.com/office/drawing/2014/main" id="{36DACBBA-DC92-462C-A484-6473D1935955}"/>
                </a:ext>
              </a:extLst>
            </xdr:cNvPr>
            <xdr:cNvSpPr txBox="1"/>
          </xdr:nvSpPr>
          <xdr:spPr>
            <a:xfrm>
              <a:off x="91168" y="1313996"/>
              <a:ext cx="1907895"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t>最大</a:t>
              </a:r>
              <a14:m>
                <m:oMath xmlns:m="http://schemas.openxmlformats.org/officeDocument/2006/math">
                  <m:r>
                    <a:rPr kumimoji="1" lang="ja-JP" altLang="en-US" sz="1100" i="1">
                      <a:latin typeface="Cambria Math" panose="02040503050406030204" pitchFamily="18" charset="0"/>
                    </a:rPr>
                    <m:t>締付トルク　</m:t>
                  </m:r>
                  <m:sSub>
                    <m:sSubPr>
                      <m:ctrlPr>
                        <a:rPr kumimoji="1" lang="en-US" altLang="ja-JP" sz="1100" i="1">
                          <a:latin typeface="Cambria Math" panose="02040503050406030204" pitchFamily="18" charset="0"/>
                        </a:rPr>
                      </m:ctrlPr>
                    </m:sSubPr>
                    <m:e>
                      <m:r>
                        <a:rPr kumimoji="1" lang="en-US" altLang="ja-JP" sz="1100" b="0" i="1">
                          <a:latin typeface="Cambria Math" panose="02040503050406030204" pitchFamily="18" charset="0"/>
                        </a:rPr>
                        <m:t>𝑇</m:t>
                      </m:r>
                    </m:e>
                    <m:sub>
                      <m:r>
                        <a:rPr kumimoji="1" lang="en-US" altLang="ja-JP" sz="1100" b="0" i="1">
                          <a:latin typeface="Cambria Math" panose="02040503050406030204" pitchFamily="18" charset="0"/>
                        </a:rPr>
                        <m:t>𝑓</m:t>
                      </m:r>
                    </m:sub>
                  </m:sSub>
                  <m:r>
                    <a:rPr kumimoji="1" lang="en-US" altLang="ja-JP" sz="1100" b="0" i="1">
                      <a:latin typeface="Cambria Math" panose="02040503050406030204" pitchFamily="18" charset="0"/>
                    </a:rPr>
                    <m:t>=</m:t>
                  </m:r>
                  <m:r>
                    <a:rPr kumimoji="1" lang="en-US" altLang="ja-JP" sz="1100" b="0" i="1">
                      <a:latin typeface="Cambria Math" panose="02040503050406030204" pitchFamily="18" charset="0"/>
                    </a:rPr>
                    <m:t>𝑘</m:t>
                  </m:r>
                  <m:r>
                    <a:rPr kumimoji="1" lang="en-US" altLang="ja-JP" sz="1100" b="0" i="1">
                      <a:latin typeface="Cambria Math" panose="02040503050406030204" pitchFamily="18" charset="0"/>
                      <a:ea typeface="Cambria Math" panose="02040503050406030204" pitchFamily="18" charset="0"/>
                    </a:rPr>
                    <m:t>∙</m:t>
                  </m:r>
                  <m:r>
                    <a:rPr kumimoji="1" lang="en-US" altLang="ja-JP" sz="1100" b="0" i="1">
                      <a:latin typeface="Cambria Math" panose="02040503050406030204" pitchFamily="18" charset="0"/>
                      <a:ea typeface="Cambria Math" panose="02040503050406030204" pitchFamily="18" charset="0"/>
                    </a:rPr>
                    <m:t>𝐹</m:t>
                  </m:r>
                  <m:r>
                    <a:rPr kumimoji="1" lang="en-US" altLang="ja-JP" sz="1100" b="0" i="1">
                      <a:latin typeface="Cambria Math" panose="02040503050406030204" pitchFamily="18" charset="0"/>
                      <a:ea typeface="Cambria Math" panose="02040503050406030204" pitchFamily="18" charset="0"/>
                    </a:rPr>
                    <m:t>∙</m:t>
                  </m:r>
                  <m:r>
                    <a:rPr kumimoji="1" lang="en-US" altLang="ja-JP" sz="1100" b="0" i="1">
                      <a:latin typeface="Cambria Math" panose="02040503050406030204" pitchFamily="18" charset="0"/>
                      <a:ea typeface="Cambria Math" panose="02040503050406030204" pitchFamily="18" charset="0"/>
                    </a:rPr>
                    <m:t>𝑑</m:t>
                  </m:r>
                </m:oMath>
              </a14:m>
              <a:endParaRPr kumimoji="1" lang="ja-JP" altLang="en-US" sz="1100"/>
            </a:p>
          </xdr:txBody>
        </xdr:sp>
      </mc:Choice>
      <mc:Fallback xmlns="">
        <xdr:sp macro="" textlink="">
          <xdr:nvSpPr>
            <xdr:cNvPr id="4" name="テキスト ボックス 3">
              <a:extLst>
                <a:ext uri="{FF2B5EF4-FFF2-40B4-BE49-F238E27FC236}">
                  <a16:creationId xmlns:a16="http://schemas.microsoft.com/office/drawing/2014/main" id="{36DACBBA-DC92-462C-A484-6473D1935955}"/>
                </a:ext>
              </a:extLst>
            </xdr:cNvPr>
            <xdr:cNvSpPr txBox="1"/>
          </xdr:nvSpPr>
          <xdr:spPr>
            <a:xfrm>
              <a:off x="91168" y="1313996"/>
              <a:ext cx="1907895" cy="2567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ja-JP" altLang="en-US" sz="1100"/>
                <a:t>最大</a:t>
              </a:r>
              <a:r>
                <a:rPr kumimoji="1" lang="ja-JP" altLang="en-US" sz="1100" i="0">
                  <a:latin typeface="Cambria Math" panose="02040503050406030204" pitchFamily="18" charset="0"/>
                </a:rPr>
                <a:t>締付トルク　</a:t>
              </a:r>
              <a:r>
                <a:rPr kumimoji="1" lang="en-US" altLang="ja-JP" sz="1100" b="0" i="0">
                  <a:latin typeface="Cambria Math" panose="02040503050406030204" pitchFamily="18" charset="0"/>
                </a:rPr>
                <a:t>𝑇_𝑓=𝑘</a:t>
              </a:r>
              <a:r>
                <a:rPr kumimoji="1" lang="en-US" altLang="ja-JP" sz="1100" b="0" i="0">
                  <a:latin typeface="Cambria Math" panose="02040503050406030204" pitchFamily="18" charset="0"/>
                  <a:ea typeface="Cambria Math" panose="02040503050406030204" pitchFamily="18" charset="0"/>
                </a:rPr>
                <a:t>∙𝐹∙𝑑</a:t>
              </a:r>
              <a:endParaRPr kumimoji="1" lang="ja-JP" altLang="en-US" sz="1100"/>
            </a:p>
          </xdr:txBody>
        </xdr:sp>
      </mc:Fallback>
    </mc:AlternateContent>
    <xdr:clientData/>
  </xdr:oneCellAnchor>
  <xdr:oneCellAnchor>
    <xdr:from>
      <xdr:col>0</xdr:col>
      <xdr:colOff>461282</xdr:colOff>
      <xdr:row>6</xdr:row>
      <xdr:rowOff>117475</xdr:rowOff>
    </xdr:from>
    <xdr:ext cx="3740961" cy="3541354"/>
    <mc:AlternateContent xmlns:mc="http://schemas.openxmlformats.org/markup-compatibility/2006" xmlns:a14="http://schemas.microsoft.com/office/drawing/2010/main">
      <mc:Choice Requires="a14">
        <xdr:sp macro="" textlink="">
          <xdr:nvSpPr>
            <xdr:cNvPr id="5" name="テキスト ボックス 4">
              <a:extLst>
                <a:ext uri="{FF2B5EF4-FFF2-40B4-BE49-F238E27FC236}">
                  <a16:creationId xmlns:a16="http://schemas.microsoft.com/office/drawing/2014/main" id="{2091B500-29E5-44BC-A058-F7DCFAC885AA}"/>
                </a:ext>
              </a:extLst>
            </xdr:cNvPr>
            <xdr:cNvSpPr txBox="1"/>
          </xdr:nvSpPr>
          <xdr:spPr>
            <a:xfrm>
              <a:off x="461282" y="1659618"/>
              <a:ext cx="3740961" cy="3541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kumimoji="1" lang="en-US" altLang="ja-JP" sz="1100" b="0" i="1">
                      <a:solidFill>
                        <a:schemeClr val="tx1"/>
                      </a:solidFill>
                      <a:effectLst/>
                      <a:latin typeface="Cambria Math" panose="02040503050406030204" pitchFamily="18" charset="0"/>
                      <a:ea typeface="+mn-ea"/>
                      <a:cs typeface="+mn-cs"/>
                    </a:rPr>
                    <m:t>𝑘</m:t>
                  </m:r>
                </m:oMath>
              </a14:m>
              <a:r>
                <a:rPr kumimoji="1" lang="ja-JP" altLang="en-US" sz="1100"/>
                <a:t>：トルク係数は下記によって決まる</a:t>
              </a:r>
              <a:endParaRPr kumimoji="1" lang="en-US" altLang="ja-JP" sz="1100"/>
            </a:p>
            <a:p>
              <a:r>
                <a:rPr kumimoji="1" lang="ja-JP" altLang="en-US" sz="1100"/>
                <a:t>　　・ボルト表面処理</a:t>
              </a:r>
              <a:endParaRPr kumimoji="1" lang="en-US" altLang="ja-JP" sz="1100"/>
            </a:p>
            <a:p>
              <a:r>
                <a:rPr kumimoji="1" lang="ja-JP" altLang="en-US" sz="1100"/>
                <a:t>　　・めねじの材質</a:t>
              </a:r>
              <a:endParaRPr kumimoji="1" lang="en-US" altLang="ja-JP" sz="1100"/>
            </a:p>
            <a:p>
              <a:r>
                <a:rPr kumimoji="1" lang="ja-JP" altLang="en-US" sz="1100"/>
                <a:t>　　・被締付物</a:t>
              </a:r>
              <a:endParaRPr kumimoji="1" lang="en-US" altLang="ja-JP" sz="1100"/>
            </a:p>
            <a:p>
              <a:r>
                <a:rPr kumimoji="1" lang="ja-JP" altLang="en-US" sz="1100"/>
                <a:t>　　</a:t>
              </a:r>
              <a:r>
                <a:rPr kumimoji="1" lang="en-US" altLang="ja-JP" sz="1100"/>
                <a:t>※</a:t>
              </a:r>
              <a:r>
                <a:rPr kumimoji="1" lang="ja-JP" altLang="en-US" sz="1100"/>
                <a:t>当エクセルファイルの「トルク係数</a:t>
              </a:r>
              <a:r>
                <a:rPr kumimoji="1" lang="en-US" altLang="ja-JP" sz="1100"/>
                <a:t>K</a:t>
              </a:r>
              <a:r>
                <a:rPr kumimoji="1" lang="ja-JP" altLang="en-US" sz="1100"/>
                <a:t>一覧」参照</a:t>
              </a:r>
              <a:endParaRPr kumimoji="1" lang="en-US" altLang="ja-JP" sz="1100"/>
            </a:p>
            <a:p>
              <a14:m>
                <m:oMath xmlns:m="http://schemas.openxmlformats.org/officeDocument/2006/math">
                  <m:r>
                    <m:rPr>
                      <m:sty m:val="p"/>
                    </m:rPr>
                    <a:rPr kumimoji="1" lang="en-US" altLang="ja-JP" sz="1100" b="0" i="1">
                      <a:solidFill>
                        <a:schemeClr val="tx1"/>
                      </a:solidFill>
                      <a:effectLst/>
                      <a:latin typeface="Cambria Math" panose="02040503050406030204" pitchFamily="18" charset="0"/>
                      <a:ea typeface="+mn-ea"/>
                      <a:cs typeface="+mn-cs"/>
                    </a:rPr>
                    <m:t>Q</m:t>
                  </m:r>
                </m:oMath>
              </a14:m>
              <a:r>
                <a:rPr kumimoji="1" lang="ja-JP" altLang="en-US" sz="1100"/>
                <a:t>：締付係数は下記によって決まる</a:t>
              </a:r>
              <a:endParaRPr kumimoji="1" lang="en-US" altLang="ja-JP" sz="1100"/>
            </a:p>
            <a:p>
              <a:r>
                <a:rPr kumimoji="1" lang="ja-JP" altLang="en-US" sz="1100"/>
                <a:t>　　・締付方法</a:t>
              </a:r>
              <a:endParaRPr kumimoji="1" lang="en-US" altLang="ja-JP" sz="1100"/>
            </a:p>
            <a:p>
              <a:r>
                <a:rPr kumimoji="1" lang="ja-JP" altLang="en-US" sz="1100"/>
                <a:t>　　・ボルト表面処理</a:t>
              </a:r>
              <a:endParaRPr kumimoji="1" lang="en-US" altLang="ja-JP" sz="1100"/>
            </a:p>
            <a:p>
              <a:r>
                <a:rPr kumimoji="1" lang="ja-JP" altLang="en-US" sz="1100"/>
                <a:t>　　・潤滑状態</a:t>
              </a:r>
              <a:endParaRPr kumimoji="1" lang="en-US" altLang="ja-JP" sz="1100"/>
            </a:p>
            <a:p>
              <a:pPr algn="l"/>
              <a:r>
                <a:rPr kumimoji="1" lang="ja-JP" altLang="en-US" sz="1100"/>
                <a:t>　</a:t>
              </a:r>
              <a:r>
                <a:rPr kumimoji="1" lang="en-US" altLang="ja-JP" sz="1100">
                  <a:solidFill>
                    <a:srgbClr val="FF0000"/>
                  </a:solidFill>
                </a:rPr>
                <a:t>※</a:t>
              </a:r>
              <a:r>
                <a:rPr kumimoji="1" lang="ja-JP" altLang="en-US" sz="1100">
                  <a:solidFill>
                    <a:srgbClr val="FF0000"/>
                  </a:solidFill>
                </a:rPr>
                <a:t>締付トルクを設定したボルトの多くは</a:t>
              </a:r>
              <a:endParaRPr kumimoji="1" lang="en-US" altLang="ja-JP" sz="1100">
                <a:solidFill>
                  <a:srgbClr val="FF0000"/>
                </a:solidFill>
              </a:endParaRPr>
            </a:p>
            <a:p>
              <a:pPr algn="l"/>
              <a:r>
                <a:rPr kumimoji="1" lang="ja-JP" altLang="en-US" sz="1100">
                  <a:solidFill>
                    <a:srgbClr val="FF0000"/>
                  </a:solidFill>
                </a:rPr>
                <a:t>　　着手容易性からトルクレンチで締め付けられる。</a:t>
              </a:r>
              <a:endParaRPr kumimoji="1" lang="en-US" altLang="ja-JP" sz="1100">
                <a:solidFill>
                  <a:srgbClr val="FF0000"/>
                </a:solidFill>
              </a:endParaRPr>
            </a:p>
            <a:p>
              <a:pPr algn="l"/>
              <a:r>
                <a:rPr kumimoji="1" lang="ja-JP" altLang="en-US" sz="1100">
                  <a:solidFill>
                    <a:srgbClr val="FF0000"/>
                  </a:solidFill>
                </a:rPr>
                <a:t>　　参考資料および運営者の経験則から</a:t>
              </a:r>
              <a:endParaRPr kumimoji="1" lang="en-US" altLang="ja-JP" sz="1100">
                <a:solidFill>
                  <a:srgbClr val="FF0000"/>
                </a:solidFill>
              </a:endParaRPr>
            </a:p>
            <a:p>
              <a:pPr algn="l"/>
              <a:r>
                <a:rPr kumimoji="1" lang="ja-JP" altLang="en-US" sz="1100">
                  <a:solidFill>
                    <a:srgbClr val="FF0000"/>
                  </a:solidFill>
                </a:rPr>
                <a:t>　　ボルトの表面処理に関わらずすべてのボルトにおいて</a:t>
              </a:r>
              <a:endParaRPr kumimoji="1" lang="en-US" altLang="ja-JP" sz="1100">
                <a:solidFill>
                  <a:srgbClr val="FF0000"/>
                </a:solidFill>
              </a:endParaRPr>
            </a:p>
            <a:p>
              <a:pPr algn="l"/>
              <a:r>
                <a:rPr kumimoji="1" lang="ja-JP" altLang="en-US" sz="1100">
                  <a:solidFill>
                    <a:srgbClr val="FF0000"/>
                  </a:solidFill>
                </a:rPr>
                <a:t>　　⇒潤滑油なし：</a:t>
              </a:r>
              <a:r>
                <a:rPr kumimoji="1" lang="en-US" altLang="ja-JP" sz="1100">
                  <a:solidFill>
                    <a:srgbClr val="FF0000"/>
                  </a:solidFill>
                </a:rPr>
                <a:t>Q=1.8</a:t>
              </a:r>
            </a:p>
            <a:p>
              <a:pPr algn="l"/>
              <a:r>
                <a:rPr kumimoji="1" lang="ja-JP" altLang="en-US" sz="1100">
                  <a:solidFill>
                    <a:srgbClr val="FF0000"/>
                  </a:solidFill>
                </a:rPr>
                <a:t>　　⇒潤滑油あり：</a:t>
              </a:r>
              <a:r>
                <a:rPr kumimoji="1" lang="en-US" altLang="ja-JP" sz="1100">
                  <a:solidFill>
                    <a:srgbClr val="FF0000"/>
                  </a:solidFill>
                </a:rPr>
                <a:t>Q=1.4</a:t>
              </a:r>
              <a:r>
                <a:rPr kumimoji="1" lang="ja-JP" altLang="en-US" sz="1100">
                  <a:solidFill>
                    <a:srgbClr val="FF0000"/>
                  </a:solidFill>
                </a:rPr>
                <a:t>　　を採用する。</a:t>
              </a:r>
              <a:endParaRPr kumimoji="1" lang="en-US" altLang="ja-JP" sz="1100">
                <a:solidFill>
                  <a:srgbClr val="FF0000"/>
                </a:solidFill>
              </a:endParaRPr>
            </a:p>
          </xdr:txBody>
        </xdr:sp>
      </mc:Choice>
      <mc:Fallback xmlns="">
        <xdr:sp macro="" textlink="">
          <xdr:nvSpPr>
            <xdr:cNvPr id="5" name="テキスト ボックス 4">
              <a:extLst>
                <a:ext uri="{FF2B5EF4-FFF2-40B4-BE49-F238E27FC236}">
                  <a16:creationId xmlns:a16="http://schemas.microsoft.com/office/drawing/2014/main" id="{2091B500-29E5-44BC-A058-F7DCFAC885AA}"/>
                </a:ext>
              </a:extLst>
            </xdr:cNvPr>
            <xdr:cNvSpPr txBox="1"/>
          </xdr:nvSpPr>
          <xdr:spPr>
            <a:xfrm>
              <a:off x="461282" y="1659618"/>
              <a:ext cx="3740961" cy="3541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b="0" i="0">
                  <a:solidFill>
                    <a:schemeClr val="tx1"/>
                  </a:solidFill>
                  <a:effectLst/>
                  <a:latin typeface="Cambria Math" panose="02040503050406030204" pitchFamily="18" charset="0"/>
                  <a:ea typeface="+mn-ea"/>
                  <a:cs typeface="+mn-cs"/>
                </a:rPr>
                <a:t>𝑘</a:t>
              </a:r>
              <a:r>
                <a:rPr kumimoji="1" lang="ja-JP" altLang="en-US" sz="1100"/>
                <a:t>：トルク係数は下記によって決まる</a:t>
              </a:r>
              <a:endParaRPr kumimoji="1" lang="en-US" altLang="ja-JP" sz="1100"/>
            </a:p>
            <a:p>
              <a:r>
                <a:rPr kumimoji="1" lang="ja-JP" altLang="en-US" sz="1100"/>
                <a:t>　　・ボルト表面処理</a:t>
              </a:r>
              <a:endParaRPr kumimoji="1" lang="en-US" altLang="ja-JP" sz="1100"/>
            </a:p>
            <a:p>
              <a:r>
                <a:rPr kumimoji="1" lang="ja-JP" altLang="en-US" sz="1100"/>
                <a:t>　　・めねじの材質</a:t>
              </a:r>
              <a:endParaRPr kumimoji="1" lang="en-US" altLang="ja-JP" sz="1100"/>
            </a:p>
            <a:p>
              <a:r>
                <a:rPr kumimoji="1" lang="ja-JP" altLang="en-US" sz="1100"/>
                <a:t>　　・被締付物</a:t>
              </a:r>
              <a:endParaRPr kumimoji="1" lang="en-US" altLang="ja-JP" sz="1100"/>
            </a:p>
            <a:p>
              <a:r>
                <a:rPr kumimoji="1" lang="ja-JP" altLang="en-US" sz="1100"/>
                <a:t>　　</a:t>
              </a:r>
              <a:r>
                <a:rPr kumimoji="1" lang="en-US" altLang="ja-JP" sz="1100"/>
                <a:t>※</a:t>
              </a:r>
              <a:r>
                <a:rPr kumimoji="1" lang="ja-JP" altLang="en-US" sz="1100"/>
                <a:t>当エクセルファイルの「トルク係数</a:t>
              </a:r>
              <a:r>
                <a:rPr kumimoji="1" lang="en-US" altLang="ja-JP" sz="1100"/>
                <a:t>K</a:t>
              </a:r>
              <a:r>
                <a:rPr kumimoji="1" lang="ja-JP" altLang="en-US" sz="1100"/>
                <a:t>一覧」参照</a:t>
              </a:r>
              <a:endParaRPr kumimoji="1" lang="en-US" altLang="ja-JP" sz="1100"/>
            </a:p>
            <a:p>
              <a:r>
                <a:rPr kumimoji="1" lang="en-US" altLang="ja-JP" sz="1100" b="0" i="0">
                  <a:solidFill>
                    <a:schemeClr val="tx1"/>
                  </a:solidFill>
                  <a:effectLst/>
                  <a:latin typeface="Cambria Math" panose="02040503050406030204" pitchFamily="18" charset="0"/>
                  <a:ea typeface="+mn-ea"/>
                  <a:cs typeface="+mn-cs"/>
                </a:rPr>
                <a:t>Q</a:t>
              </a:r>
              <a:r>
                <a:rPr kumimoji="1" lang="ja-JP" altLang="en-US" sz="1100"/>
                <a:t>：締付係数は下記によって決まる</a:t>
              </a:r>
              <a:endParaRPr kumimoji="1" lang="en-US" altLang="ja-JP" sz="1100"/>
            </a:p>
            <a:p>
              <a:r>
                <a:rPr kumimoji="1" lang="ja-JP" altLang="en-US" sz="1100"/>
                <a:t>　　・締付方法</a:t>
              </a:r>
              <a:endParaRPr kumimoji="1" lang="en-US" altLang="ja-JP" sz="1100"/>
            </a:p>
            <a:p>
              <a:r>
                <a:rPr kumimoji="1" lang="ja-JP" altLang="en-US" sz="1100"/>
                <a:t>　　・ボルト表面処理</a:t>
              </a:r>
              <a:endParaRPr kumimoji="1" lang="en-US" altLang="ja-JP" sz="1100"/>
            </a:p>
            <a:p>
              <a:r>
                <a:rPr kumimoji="1" lang="ja-JP" altLang="en-US" sz="1100"/>
                <a:t>　　・潤滑状態</a:t>
              </a:r>
              <a:endParaRPr kumimoji="1" lang="en-US" altLang="ja-JP" sz="1100"/>
            </a:p>
            <a:p>
              <a:pPr algn="l"/>
              <a:r>
                <a:rPr kumimoji="1" lang="ja-JP" altLang="en-US" sz="1100"/>
                <a:t>　</a:t>
              </a:r>
              <a:r>
                <a:rPr kumimoji="1" lang="en-US" altLang="ja-JP" sz="1100">
                  <a:solidFill>
                    <a:srgbClr val="FF0000"/>
                  </a:solidFill>
                </a:rPr>
                <a:t>※</a:t>
              </a:r>
              <a:r>
                <a:rPr kumimoji="1" lang="ja-JP" altLang="en-US" sz="1100">
                  <a:solidFill>
                    <a:srgbClr val="FF0000"/>
                  </a:solidFill>
                </a:rPr>
                <a:t>締付トルクを設定したボルトの多くは</a:t>
              </a:r>
              <a:endParaRPr kumimoji="1" lang="en-US" altLang="ja-JP" sz="1100">
                <a:solidFill>
                  <a:srgbClr val="FF0000"/>
                </a:solidFill>
              </a:endParaRPr>
            </a:p>
            <a:p>
              <a:pPr algn="l"/>
              <a:r>
                <a:rPr kumimoji="1" lang="ja-JP" altLang="en-US" sz="1100">
                  <a:solidFill>
                    <a:srgbClr val="FF0000"/>
                  </a:solidFill>
                </a:rPr>
                <a:t>　　着手容易性からトルクレンチで締め付けられる。</a:t>
              </a:r>
              <a:endParaRPr kumimoji="1" lang="en-US" altLang="ja-JP" sz="1100">
                <a:solidFill>
                  <a:srgbClr val="FF0000"/>
                </a:solidFill>
              </a:endParaRPr>
            </a:p>
            <a:p>
              <a:pPr algn="l"/>
              <a:r>
                <a:rPr kumimoji="1" lang="ja-JP" altLang="en-US" sz="1100">
                  <a:solidFill>
                    <a:srgbClr val="FF0000"/>
                  </a:solidFill>
                </a:rPr>
                <a:t>　　参考資料および運営者の経験則から</a:t>
              </a:r>
              <a:endParaRPr kumimoji="1" lang="en-US" altLang="ja-JP" sz="1100">
                <a:solidFill>
                  <a:srgbClr val="FF0000"/>
                </a:solidFill>
              </a:endParaRPr>
            </a:p>
            <a:p>
              <a:pPr algn="l"/>
              <a:r>
                <a:rPr kumimoji="1" lang="ja-JP" altLang="en-US" sz="1100">
                  <a:solidFill>
                    <a:srgbClr val="FF0000"/>
                  </a:solidFill>
                </a:rPr>
                <a:t>　　ボルトの表面処理に関わらずすべてのボルトにおいて</a:t>
              </a:r>
              <a:endParaRPr kumimoji="1" lang="en-US" altLang="ja-JP" sz="1100">
                <a:solidFill>
                  <a:srgbClr val="FF0000"/>
                </a:solidFill>
              </a:endParaRPr>
            </a:p>
            <a:p>
              <a:pPr algn="l"/>
              <a:r>
                <a:rPr kumimoji="1" lang="ja-JP" altLang="en-US" sz="1100">
                  <a:solidFill>
                    <a:srgbClr val="FF0000"/>
                  </a:solidFill>
                </a:rPr>
                <a:t>　　⇒潤滑油なし：</a:t>
              </a:r>
              <a:r>
                <a:rPr kumimoji="1" lang="en-US" altLang="ja-JP" sz="1100">
                  <a:solidFill>
                    <a:srgbClr val="FF0000"/>
                  </a:solidFill>
                </a:rPr>
                <a:t>Q=1.8</a:t>
              </a:r>
            </a:p>
            <a:p>
              <a:pPr algn="l"/>
              <a:r>
                <a:rPr kumimoji="1" lang="ja-JP" altLang="en-US" sz="1100">
                  <a:solidFill>
                    <a:srgbClr val="FF0000"/>
                  </a:solidFill>
                </a:rPr>
                <a:t>　　⇒潤滑油あり：</a:t>
              </a:r>
              <a:r>
                <a:rPr kumimoji="1" lang="en-US" altLang="ja-JP" sz="1100">
                  <a:solidFill>
                    <a:srgbClr val="FF0000"/>
                  </a:solidFill>
                </a:rPr>
                <a:t>Q=1.4</a:t>
              </a:r>
              <a:r>
                <a:rPr kumimoji="1" lang="ja-JP" altLang="en-US" sz="1100">
                  <a:solidFill>
                    <a:srgbClr val="FF0000"/>
                  </a:solidFill>
                </a:rPr>
                <a:t>　　を採用する。</a:t>
              </a:r>
              <a:endParaRPr kumimoji="1" lang="en-US" altLang="ja-JP" sz="1100">
                <a:solidFill>
                  <a:srgbClr val="FF0000"/>
                </a:solidFill>
              </a:endParaRPr>
            </a:p>
          </xdr:txBody>
        </xdr:sp>
      </mc:Fallback>
    </mc:AlternateContent>
    <xdr:clientData/>
  </xdr:oneCellAnchor>
  <xdr:oneCellAnchor>
    <xdr:from>
      <xdr:col>0</xdr:col>
      <xdr:colOff>540657</xdr:colOff>
      <xdr:row>22</xdr:row>
      <xdr:rowOff>82550</xdr:rowOff>
    </xdr:from>
    <xdr:ext cx="3924300" cy="1752600"/>
    <mc:AlternateContent xmlns:mc="http://schemas.openxmlformats.org/markup-compatibility/2006" xmlns:a14="http://schemas.microsoft.com/office/drawing/2010/main">
      <mc:Choice Requires="a14">
        <xdr:sp macro="" textlink="">
          <xdr:nvSpPr>
            <xdr:cNvPr id="6" name="テキスト ボックス 5">
              <a:extLst>
                <a:ext uri="{FF2B5EF4-FFF2-40B4-BE49-F238E27FC236}">
                  <a16:creationId xmlns:a16="http://schemas.microsoft.com/office/drawing/2014/main" id="{6ACBD414-BD4E-4981-95CB-453FD6DE97CE}"/>
                </a:ext>
              </a:extLst>
            </xdr:cNvPr>
            <xdr:cNvSpPr txBox="1"/>
          </xdr:nvSpPr>
          <xdr:spPr>
            <a:xfrm>
              <a:off x="540657" y="5271407"/>
              <a:ext cx="3924300" cy="1752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sSub>
                    <m:sSubPr>
                      <m:ctrlPr>
                        <a:rPr kumimoji="1" lang="en-US" altLang="ja-JP" sz="1100" i="1">
                          <a:solidFill>
                            <a:sysClr val="windowText" lastClr="000000"/>
                          </a:solidFill>
                          <a:latin typeface="Cambria Math" panose="02040503050406030204" pitchFamily="18" charset="0"/>
                        </a:rPr>
                      </m:ctrlPr>
                    </m:sSubPr>
                    <m:e>
                      <m:r>
                        <a:rPr kumimoji="1" lang="ja-JP" altLang="en-US" sz="1100" i="1">
                          <a:solidFill>
                            <a:sysClr val="windowText" lastClr="000000"/>
                          </a:solidFill>
                          <a:latin typeface="Cambria Math" panose="02040503050406030204" pitchFamily="18" charset="0"/>
                        </a:rPr>
                        <m:t>𝜎</m:t>
                      </m:r>
                    </m:e>
                    <m:sub>
                      <m:r>
                        <a:rPr kumimoji="1" lang="en-US" altLang="ja-JP" sz="1100" b="0" i="1">
                          <a:solidFill>
                            <a:sysClr val="windowText" lastClr="000000"/>
                          </a:solidFill>
                          <a:latin typeface="Cambria Math" panose="02040503050406030204" pitchFamily="18" charset="0"/>
                        </a:rPr>
                        <m:t>𝑦</m:t>
                      </m:r>
                    </m:sub>
                  </m:sSub>
                </m:oMath>
              </a14:m>
              <a:r>
                <a:rPr kumimoji="1" lang="ja-JP" altLang="en-US" sz="1100">
                  <a:solidFill>
                    <a:sysClr val="windowText" lastClr="000000"/>
                  </a:solidFill>
                </a:rPr>
                <a:t>：下降伏点または耐力</a:t>
              </a:r>
              <a14:m>
                <m:oMath xmlns:m="http://schemas.openxmlformats.org/officeDocument/2006/math">
                  <m:d>
                    <m:dPr>
                      <m:begChr m:val="["/>
                      <m:endChr m:val="]"/>
                      <m:ctrlPr>
                        <a:rPr kumimoji="1" lang="en-US" altLang="ja-JP" sz="1100" b="0" i="1">
                          <a:solidFill>
                            <a:sysClr val="windowText" lastClr="000000"/>
                          </a:solidFill>
                          <a:effectLst/>
                          <a:latin typeface="Cambria Math" panose="02040503050406030204" pitchFamily="18" charset="0"/>
                          <a:ea typeface="+mn-ea"/>
                          <a:cs typeface="+mn-cs"/>
                        </a:rPr>
                      </m:ctrlPr>
                    </m:dPr>
                    <m:e>
                      <m:r>
                        <a:rPr kumimoji="1" lang="en-US" altLang="ja-JP" sz="1100" b="0" i="1">
                          <a:solidFill>
                            <a:sysClr val="windowText" lastClr="000000"/>
                          </a:solidFill>
                          <a:effectLst/>
                          <a:latin typeface="Cambria Math" panose="02040503050406030204" pitchFamily="18" charset="0"/>
                          <a:ea typeface="+mn-ea"/>
                          <a:cs typeface="+mn-cs"/>
                        </a:rPr>
                        <m:t>𝑁</m:t>
                      </m:r>
                      <m:r>
                        <a:rPr kumimoji="1" lang="en-US" altLang="ja-JP" sz="1100" b="0" i="1">
                          <a:solidFill>
                            <a:sysClr val="windowText" lastClr="000000"/>
                          </a:solidFill>
                          <a:effectLst/>
                          <a:latin typeface="Cambria Math" panose="02040503050406030204" pitchFamily="18" charset="0"/>
                          <a:ea typeface="+mn-ea"/>
                          <a:cs typeface="+mn-cs"/>
                        </a:rPr>
                        <m:t>/</m:t>
                      </m:r>
                      <m:sSup>
                        <m:sSupPr>
                          <m:ctrlPr>
                            <a:rPr kumimoji="1" lang="en-US" altLang="ja-JP" sz="1100" b="0" i="1">
                              <a:solidFill>
                                <a:sysClr val="windowText" lastClr="000000"/>
                              </a:solidFill>
                              <a:effectLst/>
                              <a:latin typeface="Cambria Math" panose="02040503050406030204" pitchFamily="18" charset="0"/>
                              <a:ea typeface="+mn-ea"/>
                              <a:cs typeface="+mn-cs"/>
                            </a:rPr>
                          </m:ctrlPr>
                        </m:sSupPr>
                        <m:e>
                          <m:r>
                            <a:rPr kumimoji="1" lang="en-US" altLang="ja-JP" sz="1100" b="0" i="1">
                              <a:solidFill>
                                <a:sysClr val="windowText" lastClr="000000"/>
                              </a:solidFill>
                              <a:effectLst/>
                              <a:latin typeface="Cambria Math" panose="02040503050406030204" pitchFamily="18" charset="0"/>
                              <a:ea typeface="+mn-ea"/>
                              <a:cs typeface="+mn-cs"/>
                            </a:rPr>
                            <m:t>𝑚𝑚</m:t>
                          </m:r>
                        </m:e>
                        <m:sup>
                          <m:r>
                            <a:rPr kumimoji="1" lang="en-US" altLang="ja-JP" sz="1100" b="0" i="1">
                              <a:solidFill>
                                <a:sysClr val="windowText" lastClr="000000"/>
                              </a:solidFill>
                              <a:effectLst/>
                              <a:latin typeface="Cambria Math" panose="02040503050406030204" pitchFamily="18" charset="0"/>
                              <a:ea typeface="+mn-ea"/>
                              <a:cs typeface="+mn-cs"/>
                            </a:rPr>
                            <m:t>2</m:t>
                          </m:r>
                        </m:sup>
                      </m:sSup>
                    </m:e>
                  </m:d>
                </m:oMath>
              </a14:m>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当</a:t>
              </a:r>
              <a:r>
                <a:rPr kumimoji="1" lang="en-US" altLang="ja-JP" sz="1100">
                  <a:solidFill>
                    <a:sysClr val="windowText" lastClr="000000"/>
                  </a:solidFill>
                </a:rPr>
                <a:t>Excel</a:t>
              </a:r>
              <a:r>
                <a:rPr kumimoji="1" lang="ja-JP" altLang="en-US" sz="1100">
                  <a:solidFill>
                    <a:sysClr val="windowText" lastClr="000000"/>
                  </a:solidFill>
                </a:rPr>
                <a:t>ファイルの「ボルト材質と降伏点一覧」参照</a:t>
              </a:r>
              <a:endParaRPr kumimoji="1" lang="en-US" altLang="ja-JP" sz="1100">
                <a:solidFill>
                  <a:sysClr val="windowText" lastClr="000000"/>
                </a:solidFill>
              </a:endParaRPr>
            </a:p>
            <a:p>
              <a14:m>
                <m:oMath xmlns:m="http://schemas.openxmlformats.org/officeDocument/2006/math">
                  <m:sSub>
                    <m:sSubPr>
                      <m:ctrlPr>
                        <a:rPr kumimoji="1" lang="en-US" altLang="ja-JP" sz="1100" i="1">
                          <a:solidFill>
                            <a:sysClr val="windowText" lastClr="000000"/>
                          </a:solidFill>
                          <a:effectLst/>
                          <a:latin typeface="Cambria Math" panose="02040503050406030204" pitchFamily="18" charset="0"/>
                          <a:ea typeface="+mn-ea"/>
                          <a:cs typeface="+mn-cs"/>
                        </a:rPr>
                      </m:ctrlPr>
                    </m:sSubPr>
                    <m:e>
                      <m:r>
                        <m:rPr>
                          <m:sty m:val="p"/>
                        </m:rPr>
                        <a:rPr kumimoji="1" lang="en-US" altLang="ja-JP" sz="1100" i="1">
                          <a:solidFill>
                            <a:sysClr val="windowText" lastClr="000000"/>
                          </a:solidFill>
                          <a:effectLst/>
                          <a:latin typeface="Cambria Math" panose="02040503050406030204" pitchFamily="18" charset="0"/>
                          <a:ea typeface="+mn-ea"/>
                          <a:cs typeface="+mn-cs"/>
                        </a:rPr>
                        <m:t>A</m:t>
                      </m:r>
                    </m:e>
                    <m:sub>
                      <m:r>
                        <a:rPr kumimoji="1" lang="en-US" altLang="ja-JP" sz="1100" b="0" i="1">
                          <a:solidFill>
                            <a:sysClr val="windowText" lastClr="000000"/>
                          </a:solidFill>
                          <a:effectLst/>
                          <a:latin typeface="Cambria Math" panose="02040503050406030204" pitchFamily="18" charset="0"/>
                          <a:ea typeface="+mn-ea"/>
                          <a:cs typeface="+mn-cs"/>
                        </a:rPr>
                        <m:t>𝑠</m:t>
                      </m:r>
                    </m:sub>
                  </m:sSub>
                </m:oMath>
              </a14:m>
              <a:r>
                <a:rPr kumimoji="1" lang="ja-JP" altLang="en-US" sz="1100">
                  <a:solidFill>
                    <a:sysClr val="windowText" lastClr="000000"/>
                  </a:solidFill>
                </a:rPr>
                <a:t>：有効断面積</a:t>
              </a:r>
              <a14:m>
                <m:oMath xmlns:m="http://schemas.openxmlformats.org/officeDocument/2006/math">
                  <m:d>
                    <m:dPr>
                      <m:begChr m:val="["/>
                      <m:endChr m:val="]"/>
                      <m:ctrlPr>
                        <a:rPr kumimoji="1" lang="en-US" altLang="ja-JP" sz="1100" b="0" i="1">
                          <a:solidFill>
                            <a:sysClr val="windowText" lastClr="000000"/>
                          </a:solidFill>
                          <a:effectLst/>
                          <a:latin typeface="Cambria Math" panose="02040503050406030204" pitchFamily="18" charset="0"/>
                          <a:ea typeface="+mn-ea"/>
                          <a:cs typeface="+mn-cs"/>
                        </a:rPr>
                      </m:ctrlPr>
                    </m:dPr>
                    <m:e>
                      <m:sSup>
                        <m:sSupPr>
                          <m:ctrlPr>
                            <a:rPr kumimoji="1" lang="en-US" altLang="ja-JP" sz="1100" b="0" i="1">
                              <a:solidFill>
                                <a:sysClr val="windowText" lastClr="000000"/>
                              </a:solidFill>
                              <a:effectLst/>
                              <a:latin typeface="Cambria Math" panose="02040503050406030204" pitchFamily="18" charset="0"/>
                              <a:ea typeface="+mn-ea"/>
                              <a:cs typeface="+mn-cs"/>
                            </a:rPr>
                          </m:ctrlPr>
                        </m:sSupPr>
                        <m:e>
                          <m:r>
                            <a:rPr kumimoji="1" lang="en-US" altLang="ja-JP" sz="1100" b="0" i="1">
                              <a:solidFill>
                                <a:sysClr val="windowText" lastClr="000000"/>
                              </a:solidFill>
                              <a:effectLst/>
                              <a:latin typeface="Cambria Math" panose="02040503050406030204" pitchFamily="18" charset="0"/>
                              <a:ea typeface="+mn-ea"/>
                              <a:cs typeface="+mn-cs"/>
                            </a:rPr>
                            <m:t>𝑚𝑚</m:t>
                          </m:r>
                        </m:e>
                        <m:sup>
                          <m:r>
                            <a:rPr kumimoji="1" lang="en-US" altLang="ja-JP" sz="1100" b="0" i="1">
                              <a:solidFill>
                                <a:sysClr val="windowText" lastClr="000000"/>
                              </a:solidFill>
                              <a:effectLst/>
                              <a:latin typeface="Cambria Math" panose="02040503050406030204" pitchFamily="18" charset="0"/>
                              <a:ea typeface="+mn-ea"/>
                              <a:cs typeface="+mn-cs"/>
                            </a:rPr>
                            <m:t>2</m:t>
                          </m:r>
                        </m:sup>
                      </m:sSup>
                    </m:e>
                  </m:d>
                </m:oMath>
              </a14:m>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当</a:t>
              </a:r>
              <a:r>
                <a:rPr kumimoji="1" lang="en-US" altLang="ja-JP" sz="1100">
                  <a:solidFill>
                    <a:sysClr val="windowText" lastClr="000000"/>
                  </a:solidFill>
                </a:rPr>
                <a:t>Excel</a:t>
              </a:r>
              <a:r>
                <a:rPr kumimoji="1" lang="ja-JP" altLang="en-US" sz="1100">
                  <a:solidFill>
                    <a:sysClr val="windowText" lastClr="000000"/>
                  </a:solidFill>
                </a:rPr>
                <a:t>ファイルの「ボルトの有効断面積一覧」参照</a:t>
              </a:r>
              <a:endParaRPr kumimoji="1" lang="en-US" altLang="ja-JP" sz="1100">
                <a:solidFill>
                  <a:sysClr val="windowText" lastClr="000000"/>
                </a:solidFill>
              </a:endParaRPr>
            </a:p>
            <a:p>
              <a14:m>
                <m:oMath xmlns:m="http://schemas.openxmlformats.org/officeDocument/2006/math">
                  <m:r>
                    <m:rPr>
                      <m:sty m:val="p"/>
                    </m:rPr>
                    <a:rPr kumimoji="1" lang="en-US" altLang="ja-JP" sz="1100" b="0" i="0">
                      <a:solidFill>
                        <a:sysClr val="windowText" lastClr="000000"/>
                      </a:solidFill>
                      <a:effectLst/>
                      <a:latin typeface="Cambria Math" panose="02040503050406030204" pitchFamily="18" charset="0"/>
                      <a:ea typeface="+mn-ea"/>
                      <a:cs typeface="+mn-cs"/>
                    </a:rPr>
                    <m:t>d</m:t>
                  </m:r>
                </m:oMath>
              </a14:m>
              <a:r>
                <a:rPr kumimoji="1" lang="ja-JP" altLang="en-US" sz="1100">
                  <a:solidFill>
                    <a:sysClr val="windowText" lastClr="000000"/>
                  </a:solidFill>
                </a:rPr>
                <a:t>：ねじの呼び径</a:t>
              </a:r>
              <a:endParaRPr kumimoji="1" lang="en-US" altLang="ja-JP" sz="1100">
                <a:solidFill>
                  <a:sysClr val="windowText" lastClr="000000"/>
                </a:solidFill>
              </a:endParaRPr>
            </a:p>
            <a:p>
              <a14:m>
                <m:oMath xmlns:m="http://schemas.openxmlformats.org/officeDocument/2006/math">
                  <m:r>
                    <a:rPr kumimoji="1" lang="en-US" altLang="ja-JP" sz="1100" i="1">
                      <a:solidFill>
                        <a:schemeClr val="tx1"/>
                      </a:solidFill>
                      <a:effectLst/>
                      <a:latin typeface="Cambria Math" panose="02040503050406030204" pitchFamily="18" charset="0"/>
                      <a:ea typeface="+mn-ea"/>
                      <a:cs typeface="+mn-cs"/>
                    </a:rPr>
                    <m:t>𝐹</m:t>
                  </m:r>
                </m:oMath>
              </a14:m>
              <a:r>
                <a:rPr kumimoji="1" lang="ja-JP" altLang="en-US" sz="1100">
                  <a:solidFill>
                    <a:sysClr val="windowText" lastClr="000000"/>
                  </a:solidFill>
                </a:rPr>
                <a:t>：許容最大軸力</a:t>
              </a:r>
              <a14:m>
                <m:oMath xmlns:m="http://schemas.openxmlformats.org/officeDocument/2006/math">
                  <m:d>
                    <m:dPr>
                      <m:begChr m:val="["/>
                      <m:endChr m:val="]"/>
                      <m:ctrlPr>
                        <a:rPr kumimoji="1" lang="en-US" altLang="ja-JP" sz="1100" b="0" i="1">
                          <a:solidFill>
                            <a:schemeClr val="tx1"/>
                          </a:solidFill>
                          <a:effectLst/>
                          <a:latin typeface="Cambria Math" panose="02040503050406030204" pitchFamily="18" charset="0"/>
                          <a:ea typeface="+mn-ea"/>
                          <a:cs typeface="+mn-cs"/>
                        </a:rPr>
                      </m:ctrlPr>
                    </m:dPr>
                    <m:e>
                      <m:r>
                        <m:rPr>
                          <m:sty m:val="p"/>
                        </m:rPr>
                        <a:rPr kumimoji="1" lang="en-US" altLang="ja-JP" sz="1100" b="0" i="1">
                          <a:solidFill>
                            <a:schemeClr val="tx1"/>
                          </a:solidFill>
                          <a:effectLst/>
                          <a:latin typeface="Cambria Math" panose="02040503050406030204" pitchFamily="18" charset="0"/>
                          <a:ea typeface="+mn-ea"/>
                          <a:cs typeface="+mn-cs"/>
                        </a:rPr>
                        <m:t>N</m:t>
                      </m:r>
                    </m:e>
                  </m:d>
                </m:oMath>
              </a14:m>
              <a:endParaRPr kumimoji="1" lang="en-US" altLang="ja-JP" sz="1100">
                <a:solidFill>
                  <a:sysClr val="windowText" lastClr="000000"/>
                </a:solidFill>
              </a:endParaRPr>
            </a:p>
            <a:p>
              <a:r>
                <a:rPr kumimoji="1" lang="ja-JP" altLang="en-US" sz="1100">
                  <a:solidFill>
                    <a:sysClr val="windowText" lastClr="000000"/>
                  </a:solidFill>
                </a:rPr>
                <a:t>　　</a:t>
              </a:r>
              <a14:m>
                <m:oMath xmlns:m="http://schemas.openxmlformats.org/officeDocument/2006/math">
                  <m:r>
                    <a:rPr kumimoji="1" lang="en-US" altLang="ja-JP" sz="1100" i="1">
                      <a:solidFill>
                        <a:schemeClr val="tx1"/>
                      </a:solidFill>
                      <a:effectLst/>
                      <a:latin typeface="Cambria Math" panose="02040503050406030204" pitchFamily="18" charset="0"/>
                      <a:ea typeface="+mn-ea"/>
                      <a:cs typeface="+mn-cs"/>
                    </a:rPr>
                    <m:t>𝐹</m:t>
                  </m:r>
                  <m:r>
                    <a:rPr kumimoji="1" lang="en-US" altLang="ja-JP" sz="1100" b="0" i="1">
                      <a:solidFill>
                        <a:schemeClr val="tx1"/>
                      </a:solidFill>
                      <a:effectLst/>
                      <a:latin typeface="Cambria Math" panose="02040503050406030204" pitchFamily="18" charset="0"/>
                      <a:ea typeface="+mn-ea"/>
                      <a:cs typeface="+mn-cs"/>
                    </a:rPr>
                    <m:t>=70%</m:t>
                  </m:r>
                  <m:r>
                    <a:rPr kumimoji="1" lang="en-US" altLang="ja-JP" sz="1100" b="0" i="1">
                      <a:solidFill>
                        <a:schemeClr val="tx1"/>
                      </a:solidFill>
                      <a:effectLst/>
                      <a:latin typeface="Cambria Math" panose="02040503050406030204" pitchFamily="18" charset="0"/>
                      <a:ea typeface="Cambria Math" panose="02040503050406030204" pitchFamily="18" charset="0"/>
                      <a:cs typeface="+mn-cs"/>
                    </a:rPr>
                    <m:t>×</m:t>
                  </m:r>
                  <m:d>
                    <m:dPr>
                      <m:ctrlPr>
                        <a:rPr kumimoji="1" lang="en-US" altLang="ja-JP" sz="1100" b="0" i="1">
                          <a:solidFill>
                            <a:schemeClr val="tx1"/>
                          </a:solidFill>
                          <a:effectLst/>
                          <a:latin typeface="Cambria Math" panose="02040503050406030204" pitchFamily="18" charset="0"/>
                          <a:ea typeface="Cambria Math" panose="02040503050406030204" pitchFamily="18" charset="0"/>
                          <a:cs typeface="+mn-cs"/>
                        </a:rPr>
                      </m:ctrlPr>
                    </m:dPr>
                    <m:e>
                      <m:sSub>
                        <m:sSubPr>
                          <m:ctrlPr>
                            <a:rPr kumimoji="1" lang="en-US" altLang="ja-JP" sz="1100" b="0" i="1">
                              <a:solidFill>
                                <a:schemeClr val="tx1"/>
                              </a:solidFill>
                              <a:effectLst/>
                              <a:latin typeface="Cambria Math" panose="02040503050406030204" pitchFamily="18" charset="0"/>
                              <a:ea typeface="Cambria Math" panose="02040503050406030204" pitchFamily="18" charset="0"/>
                              <a:cs typeface="+mn-cs"/>
                            </a:rPr>
                          </m:ctrlPr>
                        </m:sSubPr>
                        <m:e>
                          <m:r>
                            <a:rPr kumimoji="1" lang="ja-JP" altLang="en-US" sz="1100" b="0" i="1">
                              <a:solidFill>
                                <a:schemeClr val="tx1"/>
                              </a:solidFill>
                              <a:effectLst/>
                              <a:latin typeface="Cambria Math" panose="02040503050406030204" pitchFamily="18" charset="0"/>
                              <a:ea typeface="Cambria Math" panose="02040503050406030204" pitchFamily="18" charset="0"/>
                              <a:cs typeface="+mn-cs"/>
                            </a:rPr>
                            <m:t>𝜎</m:t>
                          </m:r>
                        </m:e>
                        <m:sub>
                          <m:r>
                            <a:rPr kumimoji="1" lang="en-US" altLang="ja-JP" sz="1100" b="0" i="1">
                              <a:solidFill>
                                <a:schemeClr val="tx1"/>
                              </a:solidFill>
                              <a:effectLst/>
                              <a:latin typeface="Cambria Math" panose="02040503050406030204" pitchFamily="18" charset="0"/>
                              <a:ea typeface="Cambria Math" panose="02040503050406030204" pitchFamily="18" charset="0"/>
                              <a:cs typeface="+mn-cs"/>
                            </a:rPr>
                            <m:t>𝑦</m:t>
                          </m:r>
                        </m:sub>
                      </m:sSub>
                      <m:r>
                        <a:rPr kumimoji="1" lang="en-US" altLang="ja-JP" sz="1100" b="0" i="1">
                          <a:solidFill>
                            <a:schemeClr val="tx1"/>
                          </a:solidFill>
                          <a:effectLst/>
                          <a:latin typeface="Cambria Math" panose="02040503050406030204" pitchFamily="18" charset="0"/>
                          <a:ea typeface="Cambria Math" panose="02040503050406030204" pitchFamily="18" charset="0"/>
                          <a:cs typeface="+mn-cs"/>
                        </a:rPr>
                        <m:t>∙</m:t>
                      </m:r>
                      <m:sSub>
                        <m:sSubPr>
                          <m:ctrlPr>
                            <a:rPr kumimoji="1" lang="en-US" altLang="ja-JP" sz="1100" b="0" i="1">
                              <a:solidFill>
                                <a:schemeClr val="tx1"/>
                              </a:solidFill>
                              <a:effectLst/>
                              <a:latin typeface="Cambria Math" panose="02040503050406030204" pitchFamily="18" charset="0"/>
                              <a:ea typeface="Cambria Math" panose="02040503050406030204" pitchFamily="18" charset="0"/>
                              <a:cs typeface="+mn-cs"/>
                            </a:rPr>
                          </m:ctrlPr>
                        </m:sSubPr>
                        <m:e>
                          <m:r>
                            <a:rPr kumimoji="1" lang="en-US" altLang="ja-JP" sz="1100" b="0" i="1">
                              <a:solidFill>
                                <a:schemeClr val="tx1"/>
                              </a:solidFill>
                              <a:effectLst/>
                              <a:latin typeface="Cambria Math" panose="02040503050406030204" pitchFamily="18" charset="0"/>
                              <a:ea typeface="Cambria Math" panose="02040503050406030204" pitchFamily="18" charset="0"/>
                              <a:cs typeface="+mn-cs"/>
                            </a:rPr>
                            <m:t>𝐴</m:t>
                          </m:r>
                        </m:e>
                        <m:sub>
                          <m:r>
                            <a:rPr kumimoji="1" lang="en-US" altLang="ja-JP" sz="1100" b="0" i="1">
                              <a:solidFill>
                                <a:schemeClr val="tx1"/>
                              </a:solidFill>
                              <a:effectLst/>
                              <a:latin typeface="Cambria Math" panose="02040503050406030204" pitchFamily="18" charset="0"/>
                              <a:ea typeface="Cambria Math" panose="02040503050406030204" pitchFamily="18" charset="0"/>
                              <a:cs typeface="+mn-cs"/>
                            </a:rPr>
                            <m:t>𝑠</m:t>
                          </m:r>
                        </m:sub>
                      </m:sSub>
                    </m:e>
                  </m:d>
                </m:oMath>
              </a14:m>
              <a:endParaRPr kumimoji="1" lang="en-US" altLang="ja-JP" sz="1100">
                <a:solidFill>
                  <a:sysClr val="windowText" lastClr="000000"/>
                </a:solidFill>
              </a:endParaRPr>
            </a:p>
          </xdr:txBody>
        </xdr:sp>
      </mc:Choice>
      <mc:Fallback xmlns="">
        <xdr:sp macro="" textlink="">
          <xdr:nvSpPr>
            <xdr:cNvPr id="6" name="テキスト ボックス 5">
              <a:extLst>
                <a:ext uri="{FF2B5EF4-FFF2-40B4-BE49-F238E27FC236}">
                  <a16:creationId xmlns:a16="http://schemas.microsoft.com/office/drawing/2014/main" id="{6ACBD414-BD4E-4981-95CB-453FD6DE97CE}"/>
                </a:ext>
              </a:extLst>
            </xdr:cNvPr>
            <xdr:cNvSpPr txBox="1"/>
          </xdr:nvSpPr>
          <xdr:spPr>
            <a:xfrm>
              <a:off x="540657" y="5271407"/>
              <a:ext cx="3924300" cy="1752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1100" i="0">
                  <a:solidFill>
                    <a:sysClr val="windowText" lastClr="000000"/>
                  </a:solidFill>
                  <a:latin typeface="Cambria Math" panose="02040503050406030204" pitchFamily="18" charset="0"/>
                </a:rPr>
                <a:t>𝜎</a:t>
              </a:r>
              <a:r>
                <a:rPr kumimoji="1" lang="en-US" altLang="ja-JP" sz="1100" i="0">
                  <a:solidFill>
                    <a:sysClr val="windowText" lastClr="000000"/>
                  </a:solidFill>
                  <a:latin typeface="Cambria Math" panose="02040503050406030204" pitchFamily="18" charset="0"/>
                </a:rPr>
                <a:t>_</a:t>
              </a:r>
              <a:r>
                <a:rPr kumimoji="1" lang="en-US" altLang="ja-JP" sz="1100" b="0" i="0">
                  <a:solidFill>
                    <a:sysClr val="windowText" lastClr="000000"/>
                  </a:solidFill>
                  <a:latin typeface="Cambria Math" panose="02040503050406030204" pitchFamily="18" charset="0"/>
                </a:rPr>
                <a:t>𝑦</a:t>
              </a:r>
              <a:r>
                <a:rPr kumimoji="1" lang="ja-JP" altLang="en-US" sz="1100">
                  <a:solidFill>
                    <a:sysClr val="windowText" lastClr="000000"/>
                  </a:solidFill>
                </a:rPr>
                <a:t>：下降伏点または耐力</a:t>
              </a:r>
              <a:r>
                <a:rPr kumimoji="1" lang="en-US" altLang="ja-JP" sz="1100" b="0" i="0">
                  <a:solidFill>
                    <a:sysClr val="windowText" lastClr="000000"/>
                  </a:solidFill>
                  <a:effectLst/>
                  <a:latin typeface="Cambria Math" panose="02040503050406030204" pitchFamily="18" charset="0"/>
                  <a:ea typeface="+mn-ea"/>
                  <a:cs typeface="+mn-cs"/>
                </a:rPr>
                <a:t>[𝑁/〖𝑚𝑚〗^2 ]</a:t>
              </a:r>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当</a:t>
              </a:r>
              <a:r>
                <a:rPr kumimoji="1" lang="en-US" altLang="ja-JP" sz="1100">
                  <a:solidFill>
                    <a:sysClr val="windowText" lastClr="000000"/>
                  </a:solidFill>
                </a:rPr>
                <a:t>Excel</a:t>
              </a:r>
              <a:r>
                <a:rPr kumimoji="1" lang="ja-JP" altLang="en-US" sz="1100">
                  <a:solidFill>
                    <a:sysClr val="windowText" lastClr="000000"/>
                  </a:solidFill>
                </a:rPr>
                <a:t>ファイルの「ボルト材質と降伏点一覧」参照</a:t>
              </a:r>
              <a:endParaRPr kumimoji="1" lang="en-US" altLang="ja-JP" sz="1100">
                <a:solidFill>
                  <a:sysClr val="windowText" lastClr="000000"/>
                </a:solidFill>
              </a:endParaRPr>
            </a:p>
            <a:p>
              <a:r>
                <a:rPr kumimoji="1" lang="en-US" altLang="ja-JP" sz="1100" i="0">
                  <a:solidFill>
                    <a:sysClr val="windowText" lastClr="000000"/>
                  </a:solidFill>
                  <a:effectLst/>
                  <a:latin typeface="Cambria Math" panose="02040503050406030204" pitchFamily="18" charset="0"/>
                  <a:ea typeface="+mn-ea"/>
                  <a:cs typeface="+mn-cs"/>
                </a:rPr>
                <a:t>A_</a:t>
              </a:r>
              <a:r>
                <a:rPr kumimoji="1" lang="en-US" altLang="ja-JP" sz="1100" b="0" i="0">
                  <a:solidFill>
                    <a:sysClr val="windowText" lastClr="000000"/>
                  </a:solidFill>
                  <a:effectLst/>
                  <a:latin typeface="Cambria Math" panose="02040503050406030204" pitchFamily="18" charset="0"/>
                  <a:ea typeface="+mn-ea"/>
                  <a:cs typeface="+mn-cs"/>
                </a:rPr>
                <a:t>𝑠</a:t>
              </a:r>
              <a:r>
                <a:rPr kumimoji="1" lang="ja-JP" altLang="en-US" sz="1100">
                  <a:solidFill>
                    <a:sysClr val="windowText" lastClr="000000"/>
                  </a:solidFill>
                </a:rPr>
                <a:t>：有効断面積</a:t>
              </a:r>
              <a:r>
                <a:rPr kumimoji="1" lang="en-US" altLang="ja-JP" sz="1100" b="0" i="0">
                  <a:solidFill>
                    <a:sysClr val="windowText" lastClr="000000"/>
                  </a:solidFill>
                  <a:effectLst/>
                  <a:latin typeface="Cambria Math" panose="02040503050406030204" pitchFamily="18" charset="0"/>
                  <a:ea typeface="+mn-ea"/>
                  <a:cs typeface="+mn-cs"/>
                </a:rPr>
                <a:t>[〖𝑚𝑚〗^2 ]</a:t>
              </a:r>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当</a:t>
              </a:r>
              <a:r>
                <a:rPr kumimoji="1" lang="en-US" altLang="ja-JP" sz="1100">
                  <a:solidFill>
                    <a:sysClr val="windowText" lastClr="000000"/>
                  </a:solidFill>
                </a:rPr>
                <a:t>Excel</a:t>
              </a:r>
              <a:r>
                <a:rPr kumimoji="1" lang="ja-JP" altLang="en-US" sz="1100">
                  <a:solidFill>
                    <a:sysClr val="windowText" lastClr="000000"/>
                  </a:solidFill>
                </a:rPr>
                <a:t>ファイルの「ボルトの有効断面積一覧」参照</a:t>
              </a:r>
              <a:endParaRPr kumimoji="1" lang="en-US" altLang="ja-JP" sz="1100">
                <a:solidFill>
                  <a:sysClr val="windowText" lastClr="000000"/>
                </a:solidFill>
              </a:endParaRPr>
            </a:p>
            <a:p>
              <a:r>
                <a:rPr kumimoji="1" lang="en-US" altLang="ja-JP" sz="1100" b="0" i="0">
                  <a:solidFill>
                    <a:sysClr val="windowText" lastClr="000000"/>
                  </a:solidFill>
                  <a:effectLst/>
                  <a:latin typeface="Cambria Math" panose="02040503050406030204" pitchFamily="18" charset="0"/>
                  <a:ea typeface="+mn-ea"/>
                  <a:cs typeface="+mn-cs"/>
                </a:rPr>
                <a:t>d</a:t>
              </a:r>
              <a:r>
                <a:rPr kumimoji="1" lang="ja-JP" altLang="en-US" sz="1100">
                  <a:solidFill>
                    <a:sysClr val="windowText" lastClr="000000"/>
                  </a:solidFill>
                </a:rPr>
                <a:t>：ねじの呼び径</a:t>
              </a:r>
              <a:endParaRPr kumimoji="1" lang="en-US" altLang="ja-JP" sz="1100">
                <a:solidFill>
                  <a:sysClr val="windowText" lastClr="000000"/>
                </a:solidFill>
              </a:endParaRPr>
            </a:p>
            <a:p>
              <a:r>
                <a:rPr kumimoji="1" lang="en-US" altLang="ja-JP" sz="1100" i="0">
                  <a:solidFill>
                    <a:schemeClr val="tx1"/>
                  </a:solidFill>
                  <a:effectLst/>
                  <a:latin typeface="Cambria Math" panose="02040503050406030204" pitchFamily="18" charset="0"/>
                  <a:ea typeface="+mn-ea"/>
                  <a:cs typeface="+mn-cs"/>
                </a:rPr>
                <a:t>𝐹</a:t>
              </a:r>
              <a:r>
                <a:rPr kumimoji="1" lang="ja-JP" altLang="en-US" sz="1100">
                  <a:solidFill>
                    <a:sysClr val="windowText" lastClr="000000"/>
                  </a:solidFill>
                </a:rPr>
                <a:t>：許容最大軸力</a:t>
              </a:r>
              <a:r>
                <a:rPr kumimoji="1" lang="en-US" altLang="ja-JP" sz="1100" b="0" i="0">
                  <a:solidFill>
                    <a:schemeClr val="tx1"/>
                  </a:solidFill>
                  <a:effectLst/>
                  <a:latin typeface="Cambria Math" panose="02040503050406030204" pitchFamily="18" charset="0"/>
                  <a:ea typeface="+mn-ea"/>
                  <a:cs typeface="+mn-cs"/>
                </a:rPr>
                <a:t>[N]</a:t>
              </a:r>
              <a:endParaRPr kumimoji="1" lang="en-US" altLang="ja-JP" sz="1100">
                <a:solidFill>
                  <a:sysClr val="windowText" lastClr="000000"/>
                </a:solidFill>
              </a:endParaRPr>
            </a:p>
            <a:p>
              <a:r>
                <a:rPr kumimoji="1" lang="ja-JP" altLang="en-US" sz="1100">
                  <a:solidFill>
                    <a:sysClr val="windowText" lastClr="000000"/>
                  </a:solidFill>
                </a:rPr>
                <a:t>　　</a:t>
              </a:r>
              <a:r>
                <a:rPr kumimoji="1" lang="en-US" altLang="ja-JP" sz="1100" i="0">
                  <a:solidFill>
                    <a:schemeClr val="tx1"/>
                  </a:solidFill>
                  <a:effectLst/>
                  <a:latin typeface="Cambria Math" panose="02040503050406030204" pitchFamily="18" charset="0"/>
                  <a:ea typeface="+mn-ea"/>
                  <a:cs typeface="+mn-cs"/>
                </a:rPr>
                <a:t>𝐹</a:t>
              </a:r>
              <a:r>
                <a:rPr kumimoji="1" lang="en-US" altLang="ja-JP" sz="1100" b="0" i="0">
                  <a:solidFill>
                    <a:schemeClr val="tx1"/>
                  </a:solidFill>
                  <a:effectLst/>
                  <a:latin typeface="Cambria Math" panose="02040503050406030204" pitchFamily="18" charset="0"/>
                  <a:ea typeface="+mn-ea"/>
                  <a:cs typeface="+mn-cs"/>
                </a:rPr>
                <a:t>=70%</a:t>
              </a:r>
              <a:r>
                <a:rPr kumimoji="1" lang="en-US" altLang="ja-JP" sz="1100" b="0" i="0">
                  <a:solidFill>
                    <a:schemeClr val="tx1"/>
                  </a:solidFill>
                  <a:effectLst/>
                  <a:latin typeface="Cambria Math" panose="02040503050406030204" pitchFamily="18" charset="0"/>
                  <a:ea typeface="Cambria Math" panose="02040503050406030204" pitchFamily="18" charset="0"/>
                  <a:cs typeface="+mn-cs"/>
                </a:rPr>
                <a:t>×(</a:t>
              </a:r>
              <a:r>
                <a:rPr kumimoji="1" lang="ja-JP" altLang="en-US" sz="1100" b="0" i="0">
                  <a:solidFill>
                    <a:schemeClr val="tx1"/>
                  </a:solidFill>
                  <a:effectLst/>
                  <a:latin typeface="Cambria Math" panose="02040503050406030204" pitchFamily="18" charset="0"/>
                  <a:ea typeface="Cambria Math" panose="02040503050406030204" pitchFamily="18" charset="0"/>
                  <a:cs typeface="+mn-cs"/>
                </a:rPr>
                <a:t>𝜎</a:t>
              </a:r>
              <a:r>
                <a:rPr kumimoji="1" lang="en-US" altLang="ja-JP" sz="1100" b="0" i="0">
                  <a:solidFill>
                    <a:schemeClr val="tx1"/>
                  </a:solidFill>
                  <a:effectLst/>
                  <a:latin typeface="Cambria Math" panose="02040503050406030204" pitchFamily="18" charset="0"/>
                  <a:ea typeface="Cambria Math" panose="02040503050406030204" pitchFamily="18" charset="0"/>
                  <a:cs typeface="+mn-cs"/>
                </a:rPr>
                <a:t>_𝑦∙𝐴_𝑠 )</a:t>
              </a:r>
              <a:endParaRPr kumimoji="1" lang="en-US" altLang="ja-JP" sz="1100">
                <a:solidFill>
                  <a:sysClr val="windowText" lastClr="000000"/>
                </a:solidFill>
              </a:endParaRPr>
            </a:p>
          </xdr:txBody>
        </xdr:sp>
      </mc:Fallback>
    </mc:AlternateContent>
    <xdr:clientData/>
  </xdr:oneCellAnchor>
  <xdr:twoCellAnchor>
    <xdr:from>
      <xdr:col>3</xdr:col>
      <xdr:colOff>552823</xdr:colOff>
      <xdr:row>32</xdr:row>
      <xdr:rowOff>141941</xdr:rowOff>
    </xdr:from>
    <xdr:to>
      <xdr:col>8</xdr:col>
      <xdr:colOff>543325</xdr:colOff>
      <xdr:row>37</xdr:row>
      <xdr:rowOff>116663</xdr:rowOff>
    </xdr:to>
    <xdr:grpSp>
      <xdr:nvGrpSpPr>
        <xdr:cNvPr id="12" name="グループ化 11">
          <a:hlinkClick xmlns:r="http://schemas.openxmlformats.org/officeDocument/2006/relationships" r:id="rId1"/>
          <a:extLst>
            <a:ext uri="{FF2B5EF4-FFF2-40B4-BE49-F238E27FC236}">
              <a16:creationId xmlns:a16="http://schemas.microsoft.com/office/drawing/2014/main" id="{71FFC9B7-5552-0D76-4538-904BA0E00AFC}"/>
            </a:ext>
          </a:extLst>
        </xdr:cNvPr>
        <xdr:cNvGrpSpPr/>
      </xdr:nvGrpSpPr>
      <xdr:grpSpPr>
        <a:xfrm>
          <a:off x="3257176" y="7717117"/>
          <a:ext cx="4308502" cy="1132664"/>
          <a:chOff x="3257176" y="7717117"/>
          <a:chExt cx="4308502" cy="1132664"/>
        </a:xfrm>
      </xdr:grpSpPr>
      <xdr:sp macro="" textlink="">
        <xdr:nvSpPr>
          <xdr:cNvPr id="2" name="テキスト ボックス 1">
            <a:hlinkClick xmlns:r="http://schemas.openxmlformats.org/officeDocument/2006/relationships" r:id="rId2"/>
            <a:extLst>
              <a:ext uri="{FF2B5EF4-FFF2-40B4-BE49-F238E27FC236}">
                <a16:creationId xmlns:a16="http://schemas.microsoft.com/office/drawing/2014/main" id="{524AE130-ADE8-396B-826A-71A2BA7626D9}"/>
              </a:ext>
            </a:extLst>
          </xdr:cNvPr>
          <xdr:cNvSpPr txBox="1"/>
        </xdr:nvSpPr>
        <xdr:spPr>
          <a:xfrm>
            <a:off x="4562128" y="7803562"/>
            <a:ext cx="3003550" cy="99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t>＜計算フォーム作成：</a:t>
            </a:r>
            <a:r>
              <a:rPr kumimoji="1" lang="en-US" altLang="ja-JP" sz="1100"/>
              <a:t>2022.8.17</a:t>
            </a:r>
            <a:r>
              <a:rPr kumimoji="1" lang="ja-JP" altLang="en-US" sz="1100"/>
              <a:t>＞</a:t>
            </a:r>
            <a:endParaRPr kumimoji="1" lang="en-US" altLang="ja-JP" sz="1100"/>
          </a:p>
          <a:p>
            <a:pPr algn="r"/>
            <a:r>
              <a:rPr kumimoji="1" lang="ja-JP" altLang="en-US" sz="1100"/>
              <a:t>しんめエンジニアリング</a:t>
            </a:r>
            <a:br>
              <a:rPr lang="en-US" altLang="ja-JP" sz="1100" b="0" u="sng">
                <a:solidFill>
                  <a:schemeClr val="dk1"/>
                </a:solidFill>
                <a:effectLst/>
                <a:latin typeface="+mn-lt"/>
                <a:ea typeface="+mn-ea"/>
                <a:cs typeface="+mn-cs"/>
                <a:hlinkClick xmlns:r="http://schemas.openxmlformats.org/officeDocument/2006/relationships" r:id=""/>
              </a:rPr>
            </a:br>
            <a:r>
              <a:rPr lang="en-US" altLang="ja-JP" sz="1100" b="0" u="sng">
                <a:solidFill>
                  <a:schemeClr val="dk1"/>
                </a:solidFill>
                <a:effectLst/>
                <a:latin typeface="+mn-lt"/>
                <a:ea typeface="+mn-ea"/>
                <a:cs typeface="+mn-cs"/>
                <a:hlinkClick xmlns:r="http://schemas.openxmlformats.org/officeDocument/2006/relationships" r:id=""/>
              </a:rPr>
              <a:t>https://shinmeeng.com/</a:t>
            </a:r>
            <a:endParaRPr lang="en-US" altLang="ja-JP" sz="1100" b="0" u="sng">
              <a:solidFill>
                <a:schemeClr val="dk1"/>
              </a:solidFill>
              <a:effectLst/>
              <a:latin typeface="+mn-lt"/>
              <a:ea typeface="+mn-ea"/>
              <a:cs typeface="+mn-cs"/>
            </a:endParaRPr>
          </a:p>
          <a:p>
            <a:pPr algn="r"/>
            <a:r>
              <a:rPr kumimoji="1" lang="ja-JP" altLang="en-US" sz="900"/>
              <a:t>機械設計・技術者支援のための発信</a:t>
            </a:r>
          </a:p>
        </xdr:txBody>
      </xdr:sp>
      <xdr:pic>
        <xdr:nvPicPr>
          <xdr:cNvPr id="7" name="図 6">
            <a:hlinkClick xmlns:r="http://schemas.openxmlformats.org/officeDocument/2006/relationships" r:id="rId2"/>
            <a:extLst>
              <a:ext uri="{FF2B5EF4-FFF2-40B4-BE49-F238E27FC236}">
                <a16:creationId xmlns:a16="http://schemas.microsoft.com/office/drawing/2014/main" id="{6928565B-A563-528E-7821-8700DED46E9C}"/>
              </a:ext>
            </a:extLst>
          </xdr:cNvPr>
          <xdr:cNvPicPr>
            <a:picLocks noChangeAspect="1"/>
          </xdr:cNvPicPr>
        </xdr:nvPicPr>
        <xdr:blipFill>
          <a:blip xmlns:r="http://schemas.openxmlformats.org/officeDocument/2006/relationships" r:embed="rId3"/>
          <a:stretch>
            <a:fillRect/>
          </a:stretch>
        </xdr:blipFill>
        <xdr:spPr>
          <a:xfrm>
            <a:off x="4499661" y="7987796"/>
            <a:ext cx="765077" cy="770294"/>
          </a:xfrm>
          <a:prstGeom prst="rect">
            <a:avLst/>
          </a:prstGeom>
        </xdr:spPr>
      </xdr:pic>
      <xdr:pic>
        <xdr:nvPicPr>
          <xdr:cNvPr id="9" name="図 8">
            <a:extLst>
              <a:ext uri="{FF2B5EF4-FFF2-40B4-BE49-F238E27FC236}">
                <a16:creationId xmlns:a16="http://schemas.microsoft.com/office/drawing/2014/main" id="{5ED3A089-E414-FB47-CB8A-50850AB5F6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57176" y="7717117"/>
            <a:ext cx="1134609" cy="1132664"/>
          </a:xfrm>
          <a:prstGeom prst="rect">
            <a:avLst/>
          </a:prstGeom>
        </xdr:spPr>
      </xdr:pic>
    </xdr:grpSp>
    <xdr:clientData/>
  </xdr:twoCellAnchor>
  <xdr:twoCellAnchor>
    <xdr:from>
      <xdr:col>0</xdr:col>
      <xdr:colOff>179294</xdr:colOff>
      <xdr:row>35</xdr:row>
      <xdr:rowOff>201705</xdr:rowOff>
    </xdr:from>
    <xdr:to>
      <xdr:col>3</xdr:col>
      <xdr:colOff>470647</xdr:colOff>
      <xdr:row>37</xdr:row>
      <xdr:rowOff>112059</xdr:rowOff>
    </xdr:to>
    <xdr:sp macro="" textlink="">
      <xdr:nvSpPr>
        <xdr:cNvPr id="13" name="テキスト ボックス 12">
          <a:hlinkClick xmlns:r="http://schemas.openxmlformats.org/officeDocument/2006/relationships" r:id="rId5"/>
          <a:extLst>
            <a:ext uri="{FF2B5EF4-FFF2-40B4-BE49-F238E27FC236}">
              <a16:creationId xmlns:a16="http://schemas.microsoft.com/office/drawing/2014/main" id="{7325E02A-9B7F-E942-2251-401C560F145F}"/>
            </a:ext>
          </a:extLst>
        </xdr:cNvPr>
        <xdr:cNvSpPr txBox="1"/>
      </xdr:nvSpPr>
      <xdr:spPr>
        <a:xfrm>
          <a:off x="179294" y="8471646"/>
          <a:ext cx="2995706" cy="373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solidFill>
                <a:srgbClr val="0070C0"/>
              </a:solidFill>
            </a:rPr>
            <a:t>使用した感想やご意見をお聞かせください。</a:t>
          </a:r>
        </a:p>
      </xdr:txBody>
    </xdr:sp>
    <xdr:clientData/>
  </xdr:twoCellAnchor>
</xdr:wsDr>
</file>

<file path=xl/persons/person.xml><?xml version="1.0" encoding="utf-8"?>
<personList xmlns="http://schemas.microsoft.com/office/spreadsheetml/2018/threadedcomments" xmlns:x="http://schemas.openxmlformats.org/spreadsheetml/2006/main">
  <person displayName="しんめエンジニアリング" id="{832AAC0F-C183-4F6C-A49B-7294E1044A4E}" userId="しんめエンジニアリング"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2-08-17T00:59:03.06" personId="{832AAC0F-C183-4F6C-A49B-7294E1044A4E}" id="{789FE4CE-08C1-4CC7-B06C-F76A9738B87D}">
    <text>オレンジ色セルに入力/選択してください。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https://nipponbyora.co.jp/publics/index/22/" TargetMode="External"/><Relationship Id="rId1" Type="http://schemas.openxmlformats.org/officeDocument/2006/relationships/hyperlink" Target="https://www.sunco.co.jp/maker/import/pdf/nihonbyora_cap.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A3E87-0DB1-46DE-BCC2-6334F5BBD404}">
  <dimension ref="A1:I39"/>
  <sheetViews>
    <sheetView showGridLines="0" tabSelected="1" view="pageBreakPreview" zoomScale="85" zoomScaleNormal="100" zoomScaleSheetLayoutView="85" workbookViewId="0"/>
  </sheetViews>
  <sheetFormatPr defaultRowHeight="18" x14ac:dyDescent="0.55000000000000004"/>
  <cols>
    <col min="1" max="1" width="18.25" bestFit="1" customWidth="1"/>
    <col min="6" max="6" width="4.75" customWidth="1"/>
    <col min="7" max="7" width="18.1640625" customWidth="1"/>
    <col min="8" max="8" width="16.58203125" customWidth="1"/>
    <col min="9" max="9" width="8.6640625" customWidth="1"/>
  </cols>
  <sheetData>
    <row r="1" spans="1:9" ht="29" x14ac:dyDescent="0.55000000000000004">
      <c r="A1" s="15" t="s">
        <v>3</v>
      </c>
      <c r="H1" s="63" t="s">
        <v>85</v>
      </c>
      <c r="I1" s="64" t="s">
        <v>84</v>
      </c>
    </row>
    <row r="2" spans="1:9" x14ac:dyDescent="0.55000000000000004">
      <c r="A2" s="70" t="s">
        <v>83</v>
      </c>
      <c r="B2" s="70"/>
      <c r="C2" s="70"/>
      <c r="D2" s="70"/>
      <c r="E2" s="70"/>
      <c r="F2" s="70"/>
    </row>
    <row r="3" spans="1:9" ht="20.5" thickBot="1" x14ac:dyDescent="0.6">
      <c r="A3" s="16" t="s">
        <v>58</v>
      </c>
      <c r="B3" s="14" t="s">
        <v>59</v>
      </c>
      <c r="G3" s="22"/>
      <c r="H3" s="69"/>
    </row>
    <row r="4" spans="1:9" x14ac:dyDescent="0.55000000000000004">
      <c r="G4" s="25" t="s">
        <v>54</v>
      </c>
      <c r="H4" s="65" t="s">
        <v>80</v>
      </c>
      <c r="I4" s="28"/>
    </row>
    <row r="5" spans="1:9" x14ac:dyDescent="0.55000000000000004">
      <c r="G5" s="26" t="s">
        <v>17</v>
      </c>
      <c r="H5" s="66" t="s">
        <v>22</v>
      </c>
      <c r="I5" s="35"/>
    </row>
    <row r="6" spans="1:9" x14ac:dyDescent="0.55000000000000004">
      <c r="G6" s="26" t="s">
        <v>66</v>
      </c>
      <c r="H6" s="67" t="s">
        <v>86</v>
      </c>
      <c r="I6" s="35"/>
    </row>
    <row r="7" spans="1:9" x14ac:dyDescent="0.55000000000000004">
      <c r="G7" s="26" t="s">
        <v>18</v>
      </c>
      <c r="H7" s="67" t="s">
        <v>81</v>
      </c>
      <c r="I7" s="35"/>
    </row>
    <row r="8" spans="1:9" x14ac:dyDescent="0.55000000000000004">
      <c r="G8" s="26" t="s">
        <v>19</v>
      </c>
      <c r="H8" s="67" t="s">
        <v>81</v>
      </c>
      <c r="I8" s="35"/>
    </row>
    <row r="9" spans="1:9" x14ac:dyDescent="0.55000000000000004">
      <c r="G9" s="26" t="s">
        <v>67</v>
      </c>
      <c r="H9" s="67" t="s">
        <v>68</v>
      </c>
      <c r="I9" s="35"/>
    </row>
    <row r="10" spans="1:9" x14ac:dyDescent="0.55000000000000004">
      <c r="G10" s="26" t="s">
        <v>69</v>
      </c>
      <c r="H10" s="36">
        <f>H11/100*H15*H14</f>
        <v>2954.7000000000003</v>
      </c>
      <c r="I10" s="35" t="s">
        <v>37</v>
      </c>
    </row>
    <row r="11" spans="1:9" x14ac:dyDescent="0.55000000000000004">
      <c r="G11" s="37" t="s">
        <v>38</v>
      </c>
      <c r="H11" s="68">
        <v>70</v>
      </c>
      <c r="I11" s="35" t="s">
        <v>39</v>
      </c>
    </row>
    <row r="12" spans="1:9" x14ac:dyDescent="0.55000000000000004">
      <c r="G12" s="26" t="s">
        <v>15</v>
      </c>
      <c r="H12" s="36" cm="1">
        <f t="array" ref="H12">_xlfn.IFS(H5="鋼ボルト,黒色酸化皮膜,油",VLOOKUP(締付トルク!H8,トルク係数K一覧!B3:G8,MATCH(H7,トルク係数K一覧!B3:G3,0),FALSE),H5="鋼ボルト,黒色酸化皮膜,油なし",VLOOKUP(締付トルク!H8,トルク係数K一覧!B10:G15,MATCH(H7,トルク係数K一覧!B10:G10,0),FALSE),H5="鋼ボルト,電気亜鉛メッキ,油なし",VLOOKUP(締付トルク!H8,トルク係数K一覧!B17:G22,MATCH(H7,トルク係数K一覧!B17:G17,0),FALSE),H5="SUSボルト,光沢バレル,油なし",VLOOKUP(締付トルク!H8,トルク係数K一覧!B24:G29,MATCH(H7,トルク係数K一覧!B24:G24,0),FALSE))</f>
        <v>0.45</v>
      </c>
      <c r="I12" s="35"/>
    </row>
    <row r="13" spans="1:9" x14ac:dyDescent="0.55000000000000004">
      <c r="G13" s="26" t="s">
        <v>16</v>
      </c>
      <c r="H13" s="36">
        <f>IF(H9="あり",1.4,1.8)</f>
        <v>1.8</v>
      </c>
      <c r="I13" s="35"/>
    </row>
    <row r="14" spans="1:9" x14ac:dyDescent="0.55000000000000004">
      <c r="G14" s="26" t="s">
        <v>55</v>
      </c>
      <c r="H14" s="36">
        <f>VLOOKUP(H4,ボルトの有効断面積一覧!B4:C14,2,FALSE)</f>
        <v>20.100000000000001</v>
      </c>
      <c r="I14" s="35" t="s">
        <v>56</v>
      </c>
    </row>
    <row r="15" spans="1:9" x14ac:dyDescent="0.55000000000000004">
      <c r="G15" s="26" t="s">
        <v>40</v>
      </c>
      <c r="H15" s="36">
        <f>VLOOKUP(H6,ボルト材質と降伏点一覧!A4:D16,4)</f>
        <v>210</v>
      </c>
      <c r="I15" s="35" t="s">
        <v>57</v>
      </c>
    </row>
    <row r="16" spans="1:9" x14ac:dyDescent="0.55000000000000004">
      <c r="G16" s="39" t="s">
        <v>0</v>
      </c>
      <c r="H16" s="40">
        <f>ROUNDUP(0.35*H12*(1+1/H13)*H15*H14*(REPLACE(H4,1,1,"")/1000),1)</f>
        <v>6.3</v>
      </c>
      <c r="I16" s="41" t="s">
        <v>1</v>
      </c>
    </row>
    <row r="17" spans="1:9" x14ac:dyDescent="0.55000000000000004">
      <c r="G17" s="39" t="s">
        <v>71</v>
      </c>
      <c r="H17" s="42">
        <f>ROUNDDOWN(H12*H10*REPLACE(H4,1,1,"")/1000,1)</f>
        <v>7.9</v>
      </c>
      <c r="I17" s="41" t="s">
        <v>1</v>
      </c>
    </row>
    <row r="18" spans="1:9" x14ac:dyDescent="0.55000000000000004">
      <c r="G18" s="43" t="s">
        <v>0</v>
      </c>
      <c r="H18" s="44">
        <f>ROUNDUP(H16/9.8*100,1)</f>
        <v>64.3</v>
      </c>
      <c r="I18" s="45" t="s">
        <v>2</v>
      </c>
    </row>
    <row r="19" spans="1:9" ht="18.5" thickBot="1" x14ac:dyDescent="0.6">
      <c r="G19" s="46" t="s">
        <v>71</v>
      </c>
      <c r="H19" s="47">
        <f>ROUNDDOWN(H17/9.8*100,1)</f>
        <v>80.599999999999994</v>
      </c>
      <c r="I19" s="48" t="s">
        <v>2</v>
      </c>
    </row>
    <row r="20" spans="1:9" x14ac:dyDescent="0.55000000000000004">
      <c r="G20" s="61" t="s">
        <v>82</v>
      </c>
    </row>
    <row r="22" spans="1:9" ht="18.5" thickBot="1" x14ac:dyDescent="0.6">
      <c r="G22" s="38" t="s">
        <v>73</v>
      </c>
    </row>
    <row r="23" spans="1:9" x14ac:dyDescent="0.55000000000000004">
      <c r="G23" s="49" t="s">
        <v>74</v>
      </c>
      <c r="H23" s="50">
        <f>ROUNDUP(H16*1.1,1)</f>
        <v>7</v>
      </c>
      <c r="I23" s="51" t="s">
        <v>77</v>
      </c>
    </row>
    <row r="24" spans="1:9" x14ac:dyDescent="0.55000000000000004">
      <c r="G24" s="52" t="s">
        <v>79</v>
      </c>
      <c r="H24" s="53">
        <f>ROUNDUP(H23*1.1,1)</f>
        <v>7.7</v>
      </c>
      <c r="I24" s="54" t="s">
        <v>77</v>
      </c>
    </row>
    <row r="25" spans="1:9" x14ac:dyDescent="0.55000000000000004">
      <c r="G25" s="52" t="s">
        <v>78</v>
      </c>
      <c r="H25" s="53">
        <f>H16</f>
        <v>6.3</v>
      </c>
      <c r="I25" s="54" t="s">
        <v>77</v>
      </c>
    </row>
    <row r="26" spans="1:9" x14ac:dyDescent="0.55000000000000004">
      <c r="G26" s="55" t="s">
        <v>74</v>
      </c>
      <c r="H26" s="56">
        <f>ROUNDUP(H18*1.1,1)</f>
        <v>70.8</v>
      </c>
      <c r="I26" s="57" t="s">
        <v>2</v>
      </c>
    </row>
    <row r="27" spans="1:9" x14ac:dyDescent="0.55000000000000004">
      <c r="G27" s="55" t="s">
        <v>75</v>
      </c>
      <c r="H27" s="56">
        <f>ROUNDUP(H26*1.1,1)</f>
        <v>77.899999999999991</v>
      </c>
      <c r="I27" s="57" t="s">
        <v>2</v>
      </c>
    </row>
    <row r="28" spans="1:9" ht="18.5" thickBot="1" x14ac:dyDescent="0.6">
      <c r="G28" s="58" t="s">
        <v>76</v>
      </c>
      <c r="H28" s="59">
        <f>ROUNDUP(H18,1)</f>
        <v>64.3</v>
      </c>
      <c r="I28" s="60" t="s">
        <v>2</v>
      </c>
    </row>
    <row r="31" spans="1:9" x14ac:dyDescent="0.55000000000000004">
      <c r="A31" t="s">
        <v>20</v>
      </c>
    </row>
    <row r="32" spans="1:9" x14ac:dyDescent="0.55000000000000004">
      <c r="A32" s="14" t="s">
        <v>21</v>
      </c>
    </row>
    <row r="35" spans="1:9" x14ac:dyDescent="0.55000000000000004">
      <c r="A35" s="62"/>
      <c r="B35" s="62"/>
      <c r="C35" s="62"/>
      <c r="D35" s="62"/>
      <c r="E35" s="62"/>
      <c r="F35" s="62"/>
      <c r="G35" s="62"/>
      <c r="H35" s="62"/>
      <c r="I35" s="62"/>
    </row>
    <row r="36" spans="1:9" x14ac:dyDescent="0.55000000000000004">
      <c r="A36" s="62"/>
      <c r="B36" s="62"/>
      <c r="C36" s="62"/>
      <c r="D36" s="62"/>
      <c r="E36" s="62"/>
      <c r="F36" s="62"/>
      <c r="G36" s="62"/>
      <c r="H36" s="62"/>
      <c r="I36" s="62"/>
    </row>
    <row r="37" spans="1:9" x14ac:dyDescent="0.55000000000000004">
      <c r="A37" s="62"/>
      <c r="B37" s="62"/>
      <c r="C37" s="62"/>
      <c r="D37" s="62"/>
      <c r="E37" s="62"/>
      <c r="F37" s="62"/>
      <c r="G37" s="62"/>
      <c r="H37" s="62"/>
      <c r="I37" s="62"/>
    </row>
    <row r="38" spans="1:9" x14ac:dyDescent="0.55000000000000004">
      <c r="A38" s="62"/>
      <c r="B38" s="62"/>
      <c r="C38" s="62"/>
      <c r="D38" s="62"/>
      <c r="E38" s="62"/>
      <c r="F38" s="62"/>
      <c r="G38" s="62"/>
      <c r="H38" s="62"/>
      <c r="I38" s="62"/>
    </row>
    <row r="39" spans="1:9" x14ac:dyDescent="0.55000000000000004">
      <c r="A39" s="62"/>
      <c r="B39" s="62"/>
      <c r="C39" s="62"/>
      <c r="D39" s="62"/>
      <c r="E39" s="62"/>
      <c r="F39" s="62"/>
      <c r="G39" s="62"/>
      <c r="H39" s="62"/>
      <c r="I39" s="62"/>
    </row>
  </sheetData>
  <sheetProtection algorithmName="SHA-512" hashValue="6iYnr4pq+ulX+ptcQKQBMm0LHJpYV1u5ZwEbhJ+RWhtVi/g6ZpvxrMex/Pz+idEy95/6EymssKjyFd49WYR/fQ==" saltValue="yxmH9yz9pTcJ8jMxEkwDqw==" spinCount="100000" sheet="1" objects="1" scenarios="1"/>
  <mergeCells count="1">
    <mergeCell ref="A2:F2"/>
  </mergeCells>
  <phoneticPr fontId="1"/>
  <dataValidations count="1">
    <dataValidation type="list" allowBlank="1" showInputMessage="1" showErrorMessage="1" sqref="H9" xr:uid="{F18E5D51-0F74-4E0E-ABBC-AEA9EFB0BBE2}">
      <formula1>"あり,なし"</formula1>
    </dataValidation>
  </dataValidations>
  <hyperlinks>
    <hyperlink ref="A32" r:id="rId1" xr:uid="{5A73AA25-4EEF-47C7-8F6A-F2B9E869AC4C}"/>
    <hyperlink ref="B3" r:id="rId2" xr:uid="{02864B50-2E5E-4EF1-BE7D-68CA1DFC3DD8}"/>
  </hyperlinks>
  <pageMargins left="0.7" right="0.7" top="0.75" bottom="0.75" header="0.3" footer="0.3"/>
  <pageSetup paperSize="9" scale="79" orientation="portrait" horizontalDpi="1200" verticalDpi="1200" r:id="rId3"/>
  <drawing r:id="rId4"/>
  <legacyDrawing r:id="rId5"/>
  <extLst>
    <ext xmlns:x14="http://schemas.microsoft.com/office/spreadsheetml/2009/9/main" uri="{CCE6A557-97BC-4b89-ADB6-D9C93CAAB3DF}">
      <x14:dataValidations xmlns:xm="http://schemas.microsoft.com/office/excel/2006/main" count="5">
        <x14:dataValidation type="list" allowBlank="1" showInputMessage="1" showErrorMessage="1" xr:uid="{09216FA7-79DC-4E11-B71A-95C70BC0AAEC}">
          <x14:formula1>
            <xm:f>ボルトの有効断面積一覧!$B$4:$B$14</xm:f>
          </x14:formula1>
          <xm:sqref>H4</xm:sqref>
        </x14:dataValidation>
        <x14:dataValidation type="list" allowBlank="1" showInputMessage="1" showErrorMessage="1" xr:uid="{D6A8D034-819D-4C76-85F2-0FE529868D7F}">
          <x14:formula1>
            <xm:f>ボルト材質と降伏点一覧!$A$4:$A$16</xm:f>
          </x14:formula1>
          <xm:sqref>H6</xm:sqref>
        </x14:dataValidation>
        <x14:dataValidation type="list" allowBlank="1" showInputMessage="1" showErrorMessage="1" xr:uid="{CA89AA7E-15F7-4C41-A64B-EC574370E4A8}">
          <x14:formula1>
            <xm:f>トルク係数K一覧!$C$3:$G$3</xm:f>
          </x14:formula1>
          <xm:sqref>H7</xm:sqref>
        </x14:dataValidation>
        <x14:dataValidation type="list" allowBlank="1" showInputMessage="1" showErrorMessage="1" xr:uid="{B429DA5B-CBA6-43EC-8958-C5F9942CB196}">
          <x14:formula1>
            <xm:f>トルク係数K一覧!$B$4:$B$8</xm:f>
          </x14:formula1>
          <xm:sqref>H8</xm:sqref>
        </x14:dataValidation>
        <x14:dataValidation type="list" allowBlank="1" showInputMessage="1" showErrorMessage="1" xr:uid="{B8533A69-CCC4-4D4F-A4F8-10651A606CEF}">
          <x14:formula1>
            <xm:f>トルク係数K一覧!$A$32:$A$35</xm:f>
          </x14:formula1>
          <xm:sqref>H5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C444-23D9-4195-B01B-E75F79579626}">
  <dimension ref="A1:G35"/>
  <sheetViews>
    <sheetView showGridLines="0" workbookViewId="0"/>
  </sheetViews>
  <sheetFormatPr defaultRowHeight="18" x14ac:dyDescent="0.55000000000000004"/>
  <cols>
    <col min="1" max="1" width="30.08203125" bestFit="1" customWidth="1"/>
    <col min="2" max="2" width="15.58203125" customWidth="1"/>
  </cols>
  <sheetData>
    <row r="1" spans="1:7" ht="29" x14ac:dyDescent="0.55000000000000004">
      <c r="A1" s="13" t="s">
        <v>4</v>
      </c>
    </row>
    <row r="2" spans="1:7" ht="18.5" thickBot="1" x14ac:dyDescent="0.6">
      <c r="A2" s="1"/>
    </row>
    <row r="3" spans="1:7" x14ac:dyDescent="0.55000000000000004">
      <c r="A3" t="s">
        <v>12</v>
      </c>
      <c r="B3" s="9" t="s">
        <v>11</v>
      </c>
      <c r="C3" s="29" t="s">
        <v>10</v>
      </c>
      <c r="D3" s="29" t="s">
        <v>7</v>
      </c>
      <c r="E3" s="29" t="s">
        <v>6</v>
      </c>
      <c r="F3" s="29" t="s">
        <v>8</v>
      </c>
      <c r="G3" s="30" t="s">
        <v>9</v>
      </c>
    </row>
    <row r="4" spans="1:7" x14ac:dyDescent="0.55000000000000004">
      <c r="A4" t="s">
        <v>5</v>
      </c>
      <c r="B4" s="10" t="s">
        <v>10</v>
      </c>
      <c r="C4" s="31">
        <v>0.14499999999999999</v>
      </c>
      <c r="D4" s="31">
        <v>0.14499999999999999</v>
      </c>
      <c r="E4" s="31">
        <v>0.155</v>
      </c>
      <c r="F4" s="31">
        <v>0.14499999999999999</v>
      </c>
      <c r="G4" s="32">
        <v>0.16500000000000001</v>
      </c>
    </row>
    <row r="5" spans="1:7" x14ac:dyDescent="0.55000000000000004">
      <c r="B5" s="10" t="s">
        <v>7</v>
      </c>
      <c r="C5" s="31">
        <v>0.155</v>
      </c>
      <c r="D5" s="31">
        <v>0.155</v>
      </c>
      <c r="E5" s="31">
        <v>0.17499999999999999</v>
      </c>
      <c r="F5" s="31">
        <v>0.16500000000000001</v>
      </c>
      <c r="G5" s="32">
        <v>0.17499999999999999</v>
      </c>
    </row>
    <row r="6" spans="1:7" x14ac:dyDescent="0.55000000000000004">
      <c r="B6" s="10" t="s">
        <v>6</v>
      </c>
      <c r="C6" s="31">
        <v>0.155</v>
      </c>
      <c r="D6" s="31">
        <v>0.155</v>
      </c>
      <c r="E6" s="31">
        <v>0.17499999999999999</v>
      </c>
      <c r="F6" s="31">
        <v>0.16500000000000001</v>
      </c>
      <c r="G6" s="32">
        <v>0.17499999999999999</v>
      </c>
    </row>
    <row r="7" spans="1:7" x14ac:dyDescent="0.55000000000000004">
      <c r="B7" s="10" t="s">
        <v>8</v>
      </c>
      <c r="C7" s="31">
        <v>0.16500000000000001</v>
      </c>
      <c r="D7" s="31">
        <v>0.16500000000000001</v>
      </c>
      <c r="E7" s="31">
        <v>0.17499999999999999</v>
      </c>
      <c r="F7" s="31">
        <v>0.16500000000000001</v>
      </c>
      <c r="G7" s="32">
        <v>0.185</v>
      </c>
    </row>
    <row r="8" spans="1:7" ht="18.5" thickBot="1" x14ac:dyDescent="0.6">
      <c r="B8" s="11" t="s">
        <v>9</v>
      </c>
      <c r="C8" s="33">
        <v>0.185</v>
      </c>
      <c r="D8" s="33">
        <v>0.185</v>
      </c>
      <c r="E8" s="33">
        <v>0.19500000000000001</v>
      </c>
      <c r="F8" s="33">
        <v>0.19500000000000001</v>
      </c>
      <c r="G8" s="34">
        <v>0.215</v>
      </c>
    </row>
    <row r="9" spans="1:7" ht="18.5" thickBot="1" x14ac:dyDescent="0.6">
      <c r="B9" s="12"/>
      <c r="C9" s="12"/>
      <c r="D9" s="12"/>
      <c r="E9" s="12"/>
      <c r="F9" s="12"/>
      <c r="G9" s="12"/>
    </row>
    <row r="10" spans="1:7" x14ac:dyDescent="0.55000000000000004">
      <c r="A10" t="s">
        <v>13</v>
      </c>
      <c r="B10" s="9" t="s">
        <v>11</v>
      </c>
      <c r="C10" s="29" t="s">
        <v>10</v>
      </c>
      <c r="D10" s="29" t="s">
        <v>7</v>
      </c>
      <c r="E10" s="29" t="s">
        <v>6</v>
      </c>
      <c r="F10" s="29" t="s">
        <v>8</v>
      </c>
      <c r="G10" s="30" t="s">
        <v>9</v>
      </c>
    </row>
    <row r="11" spans="1:7" x14ac:dyDescent="0.55000000000000004">
      <c r="B11" s="10" t="s">
        <v>10</v>
      </c>
      <c r="C11" s="31">
        <v>0.25</v>
      </c>
      <c r="D11" s="31">
        <v>0.25</v>
      </c>
      <c r="E11" s="31">
        <v>0.25</v>
      </c>
      <c r="F11" s="31" t="s">
        <v>70</v>
      </c>
      <c r="G11" s="32">
        <v>0.35</v>
      </c>
    </row>
    <row r="12" spans="1:7" x14ac:dyDescent="0.55000000000000004">
      <c r="B12" s="10" t="s">
        <v>7</v>
      </c>
      <c r="C12" s="31">
        <v>0.35</v>
      </c>
      <c r="D12" s="31">
        <v>0.35</v>
      </c>
      <c r="E12" s="31">
        <v>0.35</v>
      </c>
      <c r="F12" s="31" t="s">
        <v>70</v>
      </c>
      <c r="G12" s="32">
        <v>0.45</v>
      </c>
    </row>
    <row r="13" spans="1:7" x14ac:dyDescent="0.55000000000000004">
      <c r="B13" s="10" t="s">
        <v>6</v>
      </c>
      <c r="C13" s="31">
        <v>0.35</v>
      </c>
      <c r="D13" s="31">
        <v>0.45</v>
      </c>
      <c r="E13" s="31">
        <v>0.45</v>
      </c>
      <c r="F13" s="31" t="s">
        <v>70</v>
      </c>
      <c r="G13" s="32">
        <v>0.45</v>
      </c>
    </row>
    <row r="14" spans="1:7" x14ac:dyDescent="0.55000000000000004">
      <c r="B14" s="10" t="s">
        <v>8</v>
      </c>
      <c r="C14" s="31" t="s">
        <v>70</v>
      </c>
      <c r="D14" s="31" t="s">
        <v>70</v>
      </c>
      <c r="E14" s="31" t="s">
        <v>70</v>
      </c>
      <c r="F14" s="31" t="s">
        <v>70</v>
      </c>
      <c r="G14" s="32" t="s">
        <v>70</v>
      </c>
    </row>
    <row r="15" spans="1:7" ht="18.5" thickBot="1" x14ac:dyDescent="0.6">
      <c r="B15" s="11" t="s">
        <v>9</v>
      </c>
      <c r="C15" s="33">
        <v>0.55000000000000004</v>
      </c>
      <c r="D15" s="33">
        <v>0.55000000000000004</v>
      </c>
      <c r="E15" s="33" t="s">
        <v>70</v>
      </c>
      <c r="F15" s="33" t="s">
        <v>70</v>
      </c>
      <c r="G15" s="34">
        <v>0.55000000000000004</v>
      </c>
    </row>
    <row r="16" spans="1:7" ht="18.5" thickBot="1" x14ac:dyDescent="0.6">
      <c r="B16" s="12"/>
      <c r="C16" s="12"/>
      <c r="D16" s="12"/>
      <c r="E16" s="12"/>
      <c r="F16" s="12"/>
      <c r="G16" s="12"/>
    </row>
    <row r="17" spans="1:7" x14ac:dyDescent="0.55000000000000004">
      <c r="A17" t="s">
        <v>14</v>
      </c>
      <c r="B17" s="9" t="s">
        <v>11</v>
      </c>
      <c r="C17" s="29" t="s">
        <v>10</v>
      </c>
      <c r="D17" s="29" t="s">
        <v>7</v>
      </c>
      <c r="E17" s="29" t="s">
        <v>6</v>
      </c>
      <c r="F17" s="29" t="s">
        <v>8</v>
      </c>
      <c r="G17" s="30" t="s">
        <v>9</v>
      </c>
    </row>
    <row r="18" spans="1:7" x14ac:dyDescent="0.55000000000000004">
      <c r="B18" s="10" t="s">
        <v>10</v>
      </c>
      <c r="C18" s="31">
        <v>0.25</v>
      </c>
      <c r="D18" s="31">
        <v>0.25</v>
      </c>
      <c r="E18" s="31">
        <v>0.35</v>
      </c>
      <c r="F18" s="31" t="s">
        <v>70</v>
      </c>
      <c r="G18" s="32">
        <v>0.45</v>
      </c>
    </row>
    <row r="19" spans="1:7" x14ac:dyDescent="0.55000000000000004">
      <c r="B19" s="10" t="s">
        <v>7</v>
      </c>
      <c r="C19" s="31">
        <v>0.35</v>
      </c>
      <c r="D19" s="31">
        <v>0.35</v>
      </c>
      <c r="E19" s="31">
        <v>0.35</v>
      </c>
      <c r="F19" s="31" t="s">
        <v>70</v>
      </c>
      <c r="G19" s="32">
        <v>0.45</v>
      </c>
    </row>
    <row r="20" spans="1:7" x14ac:dyDescent="0.55000000000000004">
      <c r="B20" s="10" t="s">
        <v>6</v>
      </c>
      <c r="C20" s="31">
        <v>0.25</v>
      </c>
      <c r="D20" s="31">
        <v>0.25</v>
      </c>
      <c r="E20" s="31">
        <v>0.35</v>
      </c>
      <c r="F20" s="31" t="s">
        <v>70</v>
      </c>
      <c r="G20" s="32">
        <v>0.45</v>
      </c>
    </row>
    <row r="21" spans="1:7" x14ac:dyDescent="0.55000000000000004">
      <c r="B21" s="10" t="s">
        <v>8</v>
      </c>
      <c r="C21" s="31" t="s">
        <v>70</v>
      </c>
      <c r="D21" s="31" t="s">
        <v>70</v>
      </c>
      <c r="E21" s="31" t="s">
        <v>70</v>
      </c>
      <c r="F21" s="31" t="s">
        <v>70</v>
      </c>
      <c r="G21" s="32" t="s">
        <v>70</v>
      </c>
    </row>
    <row r="22" spans="1:7" ht="18.5" thickBot="1" x14ac:dyDescent="0.6">
      <c r="B22" s="11" t="s">
        <v>9</v>
      </c>
      <c r="C22" s="33">
        <v>0.35</v>
      </c>
      <c r="D22" s="33">
        <v>0.35</v>
      </c>
      <c r="E22" s="33">
        <v>0.35</v>
      </c>
      <c r="F22" s="33" t="s">
        <v>70</v>
      </c>
      <c r="G22" s="34">
        <v>0.45</v>
      </c>
    </row>
    <row r="23" spans="1:7" ht="18.5" thickBot="1" x14ac:dyDescent="0.6">
      <c r="B23" s="12"/>
      <c r="C23" s="12"/>
      <c r="D23" s="12"/>
      <c r="E23" s="12"/>
      <c r="F23" s="12"/>
      <c r="G23" s="12"/>
    </row>
    <row r="24" spans="1:7" x14ac:dyDescent="0.55000000000000004">
      <c r="A24" t="s">
        <v>22</v>
      </c>
      <c r="B24" s="9" t="s">
        <v>11</v>
      </c>
      <c r="C24" s="29" t="s">
        <v>10</v>
      </c>
      <c r="D24" s="29" t="s">
        <v>7</v>
      </c>
      <c r="E24" s="29" t="s">
        <v>6</v>
      </c>
      <c r="F24" s="29" t="s">
        <v>8</v>
      </c>
      <c r="G24" s="30" t="s">
        <v>9</v>
      </c>
    </row>
    <row r="25" spans="1:7" x14ac:dyDescent="0.55000000000000004">
      <c r="B25" s="10" t="s">
        <v>10</v>
      </c>
      <c r="C25" s="31">
        <v>0.25</v>
      </c>
      <c r="D25" s="31" t="s">
        <v>70</v>
      </c>
      <c r="E25" s="31" t="s">
        <v>70</v>
      </c>
      <c r="F25" s="31">
        <v>0.45</v>
      </c>
      <c r="G25" s="32">
        <v>0.45</v>
      </c>
    </row>
    <row r="26" spans="1:7" x14ac:dyDescent="0.55000000000000004">
      <c r="B26" s="10" t="s">
        <v>7</v>
      </c>
      <c r="C26" s="31" t="s">
        <v>70</v>
      </c>
      <c r="D26" s="31" t="s">
        <v>70</v>
      </c>
      <c r="E26" s="31" t="s">
        <v>70</v>
      </c>
      <c r="F26" s="31" t="s">
        <v>70</v>
      </c>
      <c r="G26" s="32" t="s">
        <v>70</v>
      </c>
    </row>
    <row r="27" spans="1:7" x14ac:dyDescent="0.55000000000000004">
      <c r="B27" s="10" t="s">
        <v>6</v>
      </c>
      <c r="C27" s="31" t="s">
        <v>70</v>
      </c>
      <c r="D27" s="31" t="s">
        <v>70</v>
      </c>
      <c r="E27" s="31" t="s">
        <v>70</v>
      </c>
      <c r="F27" s="31" t="s">
        <v>70</v>
      </c>
      <c r="G27" s="32" t="s">
        <v>70</v>
      </c>
    </row>
    <row r="28" spans="1:7" x14ac:dyDescent="0.55000000000000004">
      <c r="B28" s="10" t="s">
        <v>8</v>
      </c>
      <c r="C28" s="31">
        <v>0.25</v>
      </c>
      <c r="D28" s="31" t="s">
        <v>70</v>
      </c>
      <c r="E28" s="31" t="s">
        <v>70</v>
      </c>
      <c r="F28" s="31">
        <v>0.45</v>
      </c>
      <c r="G28" s="32">
        <v>0.55000000000000004</v>
      </c>
    </row>
    <row r="29" spans="1:7" ht="18.5" thickBot="1" x14ac:dyDescent="0.6">
      <c r="B29" s="11" t="s">
        <v>9</v>
      </c>
      <c r="C29" s="33">
        <v>0.35</v>
      </c>
      <c r="D29" s="33" t="s">
        <v>70</v>
      </c>
      <c r="E29" s="33" t="s">
        <v>70</v>
      </c>
      <c r="F29" s="33">
        <v>0.55000000000000004</v>
      </c>
      <c r="G29" s="34">
        <v>0.55000000000000004</v>
      </c>
    </row>
    <row r="30" spans="1:7" x14ac:dyDescent="0.55000000000000004">
      <c r="B30" s="12"/>
      <c r="C30" s="2"/>
      <c r="D30" s="2"/>
      <c r="E30" s="2"/>
      <c r="F30" s="2"/>
      <c r="G30" s="2"/>
    </row>
    <row r="32" spans="1:7" x14ac:dyDescent="0.55000000000000004">
      <c r="A32" t="s">
        <v>12</v>
      </c>
    </row>
    <row r="33" spans="1:1" x14ac:dyDescent="0.55000000000000004">
      <c r="A33" t="s">
        <v>13</v>
      </c>
    </row>
    <row r="34" spans="1:1" x14ac:dyDescent="0.55000000000000004">
      <c r="A34" t="s">
        <v>14</v>
      </c>
    </row>
    <row r="35" spans="1:1" x14ac:dyDescent="0.55000000000000004">
      <c r="A35" t="s">
        <v>22</v>
      </c>
    </row>
  </sheetData>
  <sheetProtection algorithmName="SHA-512" hashValue="HyGeei1Je/DoVX/iUPqon3YM+K/uk+PXghmyBVNIuyq8f28pO1nKOIHAhqGxuMbbsnxo3wHROEeUuY+tHUyyyw==" saltValue="x8JEIFySrTw2q0HUtVEkHg==" spinCount="100000" sheet="1" objects="1" scenarios="1"/>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8028-E84F-4F56-A4C6-C19D7BDE6287}">
  <dimension ref="A1:D16"/>
  <sheetViews>
    <sheetView showGridLines="0" zoomScale="85" zoomScaleNormal="85" workbookViewId="0"/>
  </sheetViews>
  <sheetFormatPr defaultRowHeight="18" x14ac:dyDescent="0.55000000000000004"/>
  <cols>
    <col min="1" max="1" width="18.25" bestFit="1" customWidth="1"/>
    <col min="2" max="2" width="31.4140625" customWidth="1"/>
    <col min="3" max="3" width="19.58203125" bestFit="1" customWidth="1"/>
    <col min="4" max="4" width="29.58203125" bestFit="1" customWidth="1"/>
  </cols>
  <sheetData>
    <row r="1" spans="1:4" x14ac:dyDescent="0.55000000000000004">
      <c r="A1" t="s">
        <v>23</v>
      </c>
    </row>
    <row r="2" spans="1:4" ht="18.5" thickBot="1" x14ac:dyDescent="0.6"/>
    <row r="3" spans="1:4" x14ac:dyDescent="0.55000000000000004">
      <c r="A3" s="17" t="s">
        <v>36</v>
      </c>
      <c r="B3" s="3" t="s">
        <v>35</v>
      </c>
      <c r="C3" s="3" t="s">
        <v>60</v>
      </c>
      <c r="D3" s="4" t="s">
        <v>61</v>
      </c>
    </row>
    <row r="4" spans="1:4" x14ac:dyDescent="0.55000000000000004">
      <c r="A4" s="18">
        <v>4.5999999999999996</v>
      </c>
      <c r="B4" s="19" t="s">
        <v>24</v>
      </c>
      <c r="C4" s="5">
        <v>400</v>
      </c>
      <c r="D4" s="6">
        <v>240</v>
      </c>
    </row>
    <row r="5" spans="1:4" ht="36" x14ac:dyDescent="0.55000000000000004">
      <c r="A5" s="18">
        <v>4.8</v>
      </c>
      <c r="B5" s="19" t="s">
        <v>25</v>
      </c>
      <c r="C5" s="5">
        <v>400</v>
      </c>
      <c r="D5" s="6">
        <v>320</v>
      </c>
    </row>
    <row r="6" spans="1:4" x14ac:dyDescent="0.55000000000000004">
      <c r="A6" s="18">
        <v>5.6</v>
      </c>
      <c r="B6" s="19" t="s">
        <v>26</v>
      </c>
      <c r="C6" s="5">
        <v>500</v>
      </c>
      <c r="D6" s="6">
        <v>300</v>
      </c>
    </row>
    <row r="7" spans="1:4" x14ac:dyDescent="0.55000000000000004">
      <c r="A7" s="18">
        <v>5.8</v>
      </c>
      <c r="B7" s="19" t="s">
        <v>27</v>
      </c>
      <c r="C7" s="5">
        <v>520</v>
      </c>
      <c r="D7" s="6">
        <v>400</v>
      </c>
    </row>
    <row r="8" spans="1:4" x14ac:dyDescent="0.55000000000000004">
      <c r="A8" s="18">
        <v>6.8</v>
      </c>
      <c r="B8" s="19" t="s">
        <v>28</v>
      </c>
      <c r="C8" s="5">
        <v>600</v>
      </c>
      <c r="D8" s="6">
        <v>480</v>
      </c>
    </row>
    <row r="9" spans="1:4" ht="72" x14ac:dyDescent="0.55000000000000004">
      <c r="A9" s="18" t="s">
        <v>29</v>
      </c>
      <c r="B9" s="19" t="s">
        <v>30</v>
      </c>
      <c r="C9" s="5">
        <v>800</v>
      </c>
      <c r="D9" s="6">
        <v>640</v>
      </c>
    </row>
    <row r="10" spans="1:4" x14ac:dyDescent="0.55000000000000004">
      <c r="A10" s="18" t="s">
        <v>31</v>
      </c>
      <c r="B10" s="19"/>
      <c r="C10" s="5">
        <v>830</v>
      </c>
      <c r="D10" s="6">
        <v>640</v>
      </c>
    </row>
    <row r="11" spans="1:4" ht="36" x14ac:dyDescent="0.55000000000000004">
      <c r="A11" s="18">
        <v>9.8000000000000007</v>
      </c>
      <c r="B11" s="19" t="s">
        <v>32</v>
      </c>
      <c r="C11" s="5">
        <v>900</v>
      </c>
      <c r="D11" s="6">
        <v>720</v>
      </c>
    </row>
    <row r="12" spans="1:4" x14ac:dyDescent="0.55000000000000004">
      <c r="A12" s="18">
        <v>10.9</v>
      </c>
      <c r="B12" s="19" t="s">
        <v>33</v>
      </c>
      <c r="C12" s="5">
        <v>1000</v>
      </c>
      <c r="D12" s="6">
        <v>900</v>
      </c>
    </row>
    <row r="13" spans="1:4" x14ac:dyDescent="0.55000000000000004">
      <c r="A13" s="18">
        <v>12.9</v>
      </c>
      <c r="B13" s="19" t="s">
        <v>34</v>
      </c>
      <c r="C13" s="5">
        <v>1200</v>
      </c>
      <c r="D13" s="6">
        <v>1080</v>
      </c>
    </row>
    <row r="14" spans="1:4" x14ac:dyDescent="0.55000000000000004">
      <c r="A14" s="18" t="s">
        <v>62</v>
      </c>
      <c r="B14" s="19" t="s">
        <v>63</v>
      </c>
      <c r="C14" s="5">
        <v>500</v>
      </c>
      <c r="D14" s="6">
        <v>210</v>
      </c>
    </row>
    <row r="15" spans="1:4" x14ac:dyDescent="0.55000000000000004">
      <c r="A15" s="18" t="s">
        <v>64</v>
      </c>
      <c r="B15" s="19" t="s">
        <v>63</v>
      </c>
      <c r="C15" s="5">
        <v>700</v>
      </c>
      <c r="D15" s="6">
        <v>450</v>
      </c>
    </row>
    <row r="16" spans="1:4" ht="18.5" thickBot="1" x14ac:dyDescent="0.6">
      <c r="A16" s="20" t="s">
        <v>65</v>
      </c>
      <c r="B16" s="21" t="s">
        <v>63</v>
      </c>
      <c r="C16" s="7">
        <v>800</v>
      </c>
      <c r="D16" s="8">
        <v>600</v>
      </c>
    </row>
  </sheetData>
  <sheetProtection algorithmName="SHA-512" hashValue="Lyr91Mr8ilx4n9WiQVbCm20xk6ymR11o3wbq4/i5s/mfhpi2SMGT0wXVuD6XSe/xN9q9l1Exhda5aWhgKySdvA==" saltValue="QJUjpE3BH+CDl/iJxEUlkQ==" spinCount="100000" sheet="1" objects="1" scenarios="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EDEBD-4E18-426D-A4A6-FB10C035A8BD}">
  <dimension ref="B2:C14"/>
  <sheetViews>
    <sheetView showGridLines="0" workbookViewId="0"/>
  </sheetViews>
  <sheetFormatPr defaultRowHeight="18" x14ac:dyDescent="0.55000000000000004"/>
  <cols>
    <col min="3" max="3" width="10.4140625" bestFit="1" customWidth="1"/>
  </cols>
  <sheetData>
    <row r="2" spans="2:3" ht="18.5" thickBot="1" x14ac:dyDescent="0.6">
      <c r="B2" t="s">
        <v>53</v>
      </c>
    </row>
    <row r="3" spans="2:3" x14ac:dyDescent="0.55000000000000004">
      <c r="B3" s="25" t="s">
        <v>72</v>
      </c>
      <c r="C3" s="28" t="s">
        <v>41</v>
      </c>
    </row>
    <row r="4" spans="2:3" x14ac:dyDescent="0.55000000000000004">
      <c r="B4" s="26" t="s">
        <v>42</v>
      </c>
      <c r="C4" s="23">
        <v>20.100000000000001</v>
      </c>
    </row>
    <row r="5" spans="2:3" x14ac:dyDescent="0.55000000000000004">
      <c r="B5" s="26" t="s">
        <v>43</v>
      </c>
      <c r="C5" s="23">
        <v>36.6</v>
      </c>
    </row>
    <row r="6" spans="2:3" x14ac:dyDescent="0.55000000000000004">
      <c r="B6" s="26" t="s">
        <v>44</v>
      </c>
      <c r="C6" s="23">
        <v>58.8</v>
      </c>
    </row>
    <row r="7" spans="2:3" x14ac:dyDescent="0.55000000000000004">
      <c r="B7" s="26" t="s">
        <v>45</v>
      </c>
      <c r="C7" s="23">
        <v>84.3</v>
      </c>
    </row>
    <row r="8" spans="2:3" x14ac:dyDescent="0.55000000000000004">
      <c r="B8" s="26" t="s">
        <v>46</v>
      </c>
      <c r="C8" s="23">
        <v>157</v>
      </c>
    </row>
    <row r="9" spans="2:3" x14ac:dyDescent="0.55000000000000004">
      <c r="B9" s="26" t="s">
        <v>47</v>
      </c>
      <c r="C9" s="23">
        <v>245</v>
      </c>
    </row>
    <row r="10" spans="2:3" x14ac:dyDescent="0.55000000000000004">
      <c r="B10" s="26" t="s">
        <v>48</v>
      </c>
      <c r="C10" s="23">
        <v>353</v>
      </c>
    </row>
    <row r="11" spans="2:3" x14ac:dyDescent="0.55000000000000004">
      <c r="B11" s="26" t="s">
        <v>49</v>
      </c>
      <c r="C11" s="23">
        <v>459</v>
      </c>
    </row>
    <row r="12" spans="2:3" x14ac:dyDescent="0.55000000000000004">
      <c r="B12" s="26" t="s">
        <v>50</v>
      </c>
      <c r="C12" s="23">
        <v>561</v>
      </c>
    </row>
    <row r="13" spans="2:3" x14ac:dyDescent="0.55000000000000004">
      <c r="B13" s="26" t="s">
        <v>51</v>
      </c>
      <c r="C13" s="23">
        <v>694</v>
      </c>
    </row>
    <row r="14" spans="2:3" ht="18.5" thickBot="1" x14ac:dyDescent="0.6">
      <c r="B14" s="27" t="s">
        <v>52</v>
      </c>
      <c r="C14" s="24">
        <v>817</v>
      </c>
    </row>
  </sheetData>
  <sheetProtection algorithmName="SHA-512" hashValue="lxAkgXklHPTEVg/Lv1KxhED3XnGxx3/dMko4x9RxrhJjyPrKKUsuBoGf3qR3nMGmOgPAhmRfocQVuC3reA3F5Q==" saltValue="A3nU5cHNBsggU27d0yj0DQ==" spinCount="100000" sheet="1" objects="1" scenarios="1"/>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締付トルク</vt:lpstr>
      <vt:lpstr>トルク係数K一覧</vt:lpstr>
      <vt:lpstr>ボルト材質と降伏点一覧</vt:lpstr>
      <vt:lpstr>ボルトの有効断面積一覧</vt:lpstr>
      <vt:lpstr>締付トルク!Print_Area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Ikuya</dc:creator>
  <cp:lastModifiedBy>しんめエンジニアリング</cp:lastModifiedBy>
  <cp:lastPrinted>2022-08-17T00:29:07Z</cp:lastPrinted>
  <dcterms:created xsi:type="dcterms:W3CDTF">2022-06-15T02:12:19Z</dcterms:created>
  <dcterms:modified xsi:type="dcterms:W3CDTF">2023-05-03T06:45:48Z</dcterms:modified>
</cp:coreProperties>
</file>